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2.環境水道\01共通\1.市町村課調査\経営比較分析表\R5\HP掲載\"/>
    </mc:Choice>
  </mc:AlternateContent>
  <workbookProtection workbookAlgorithmName="SHA-512" workbookHashValue="Dy0BY3onQYN8NsS5aOoS+QObMCnSuLsFpNxoxE/EuWKVqK0DglRCHQDh77/XBsLWAptMDUbNbz/EvBZgDojOIQ==" workbookSaltValue="99LAWkn/B8Hiydt3nAGs5Q==" workbookSpinCount="100000" lockStructure="1"/>
  <bookViews>
    <workbookView xWindow="-105" yWindow="-105" windowWidth="23250" windowHeight="125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AT8" i="4" s="1"/>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BB10" i="4"/>
  <c r="AL10" i="4"/>
  <c r="AD10" i="4"/>
  <c r="P10" i="4"/>
  <c r="B10" i="4"/>
  <c r="BB8" i="4"/>
  <c r="AD8" i="4"/>
  <c r="W8" i="4"/>
  <c r="I8" i="4"/>
  <c r="B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<sst xmlns="http://schemas.openxmlformats.org/spreadsheetml/2006/main" count="236" uniqueCount="121">
  <si>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</si>
  <si>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</si>
  <si>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</si>
  <si>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</si>
  <si>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</si>
  <si>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</si>
  <si>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</si>
  <si>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</si>
  <si>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</si>
  <si>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</si>
  <si>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</si>
  <si>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</si>
  <si>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</si>
  <si>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</si>
  <si>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</si>
  <si>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</si>
  <si>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</si>
  <si>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</si>
  <si>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</si>
  <si>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</si>
  <si>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</si>
  <si>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</si>
  <si>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</si>
  <si>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</si>
  <si>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</si>
  <si>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</si>
  <si>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</si>
  <si>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</si>
  <si>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</si>
  <si>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</si>
  <si>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</si>
  <si>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</si>
  <si>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</si>
  <si>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</si>
  <si>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</si>
  <si>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</si>
  <si>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</si>
  <si>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</si>
  <si>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</si>
  <si>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</si>
  <si>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</si>
  <si>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</si>
  <si>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</si>
  <si>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</si>
  <si>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</si>
  <si>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</si>
  <si>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</si>
  <si>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</si>
  <si>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</si>
  <si>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</si>
  <si>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</si>
  <si>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</si>
  <si>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</si>
  <si>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</si>
  <si>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</si>
  <si>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</si>
  <si>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</si>
  <si>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</si>
  <si>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</si>
  <si>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</si>
  <si>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</si>
  <si>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</si>
  <si>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</si>
  <si>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</si>
  <si>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</si>
  <si>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</si>
  <si>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</si>
  <si>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</si>
  <si>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</si>
  <si>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</si>
  <si>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</si>
  <si>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</si>
  <si>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</si>
  <si>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</si>
  <si>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</si>
  <si>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</si>
  <si>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</si>
  <si>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</si>
  <si>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</si>
  <si>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</si>
  <si>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</si>
  <si>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</si>
  <si>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</si>
  <si>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</si>
  <si>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</si>
  <si>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</si>
  <si>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</si>
  <si>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</si>
  <si>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</si>
  <si>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</si>
  <si>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</si>
  <si>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</si>
  <si>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</si>
  <si>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</si>
  <si>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</si>
  <si>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</si>
  <si>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</si>
  <si>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</si>
  <si>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</si>
  <si>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</si>
  <si>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</si>
  <si>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</si>
  <si>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</si>
  <si>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</si>
  <si>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</si>
  <si>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</si>
  <si>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</si>
  <si>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</si>
  <si>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</si>
  <si>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</si>
  <si>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</si>
  <si>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</si>
  <si>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</si>
  <si>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</si>
  <si>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</si>
  <si>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</si>
  <si>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</si>
  <si>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</si>
  <si>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から２０年経過しておりますが、管渠については大きな問題となるような老朽化はありません。マンホールポンプについては更新時期にきているため、重要度の高いポンプや運転時間の長いポンプ等を調査し、計画的に更新を行う予定です。
　浄化センターの電気設備については令和３年度に更新を実施しましたが、機械設備等については今後更新時期になるため、財源確保が必要になります。</t>
    <rPh sb="10" eb="12">
      <t>ケイカ</t>
    </rPh>
    <rPh sb="20" eb="22">
      <t>カンキョ</t>
    </rPh>
    <rPh sb="27" eb="28">
      <t>オオ</t>
    </rPh>
    <rPh sb="30" eb="32">
      <t>モンダイ</t>
    </rPh>
    <rPh sb="38" eb="41">
      <t>ロウキュウカ</t>
    </rPh>
    <rPh sb="61" eb="63">
      <t>コウシン</t>
    </rPh>
    <rPh sb="63" eb="65">
      <t>ジキ</t>
    </rPh>
    <rPh sb="73" eb="76">
      <t>ジュウヨウド</t>
    </rPh>
    <rPh sb="77" eb="78">
      <t>タカ</t>
    </rPh>
    <rPh sb="83" eb="87">
      <t>ウンテンジカン</t>
    </rPh>
    <rPh sb="88" eb="89">
      <t>ナガ</t>
    </rPh>
    <rPh sb="93" eb="94">
      <t>トウ</t>
    </rPh>
    <rPh sb="95" eb="97">
      <t>チョウサ</t>
    </rPh>
    <rPh sb="101" eb="102">
      <t>テキ</t>
    </rPh>
    <rPh sb="103" eb="105">
      <t>コウシン</t>
    </rPh>
    <rPh sb="106" eb="107">
      <t>オコナ</t>
    </rPh>
    <rPh sb="108" eb="110">
      <t>ヨテイ</t>
    </rPh>
    <rPh sb="122" eb="124">
      <t>デンキ</t>
    </rPh>
    <rPh sb="124" eb="126">
      <t>セツビ</t>
    </rPh>
    <rPh sb="131" eb="133">
      <t>レイワ</t>
    </rPh>
    <rPh sb="134" eb="136">
      <t>ネンド</t>
    </rPh>
    <rPh sb="137" eb="139">
      <t>コウシン</t>
    </rPh>
    <rPh sb="140" eb="142">
      <t>ジッシ</t>
    </rPh>
    <rPh sb="148" eb="150">
      <t>キカイ</t>
    </rPh>
    <rPh sb="152" eb="153">
      <t>トウ</t>
    </rPh>
    <rPh sb="158" eb="160">
      <t>コンゴ</t>
    </rPh>
    <rPh sb="162" eb="164">
      <t>ジキ</t>
    </rPh>
    <rPh sb="175" eb="177">
      <t>ヒツヨウ</t>
    </rPh>
    <phoneticPr fontId="4"/>
  </si>
  <si>
    <t>　一般会計繰入金など使用料以外の収入への依存度が高いことから、経営の健全性を高めるためにも、汚水処理原価を考慮した適切な料金水準についての検討が必要であります。
　管渠、施設設備等の老朽化に対応するため、浄化センターのストックマネジメント計画に基づき、限られた財源の中で優先順位を付けた更新も必要となってきます。
　平成３０年度から経営戦略を基に料金等審議会で料金改定について審議を行い、令和２年度より改定を行いました。
　令和５年度は経営戦略の改定を行い、新料金での経営状況と公営企業会計移行後の計画を作成する予定です。令和６年度以降には料金等審議会において適正な料金等について再度審議を予定しています。</t>
    <rPh sb="24" eb="25">
      <t>タカ</t>
    </rPh>
    <rPh sb="191" eb="192">
      <t>オコナ</t>
    </rPh>
    <rPh sb="194" eb="196">
      <t>レイワ</t>
    </rPh>
    <rPh sb="197" eb="199">
      <t>ネンド</t>
    </rPh>
    <rPh sb="201" eb="203">
      <t>カイテイ</t>
    </rPh>
    <rPh sb="204" eb="205">
      <t>オコナ</t>
    </rPh>
    <rPh sb="295" eb="297">
      <t>ヨテイ</t>
    </rPh>
    <phoneticPr fontId="4"/>
  </si>
  <si>
    <t xml:space="preserve">　町民の生活改善と小丸川の水質保全を目的に、特定環境保全公共下水道として整備されたこともあり、当初より低料金で加入促進を図ってきました。そのため、「①収益的収支比率」が１００％を下回っており、経営の健全性が確保されているとはいえません。令和２年度より料金改定を行いましたが、人口減少等により使用料収入は今後も増加を見込めない状況です。今後も適正な下水道使用料金についての見直しが必要です。
　「④企業債残高対事業規模比率」は２０㎥当たり家庭料金が低いため、平均値を大きく上回っています。
　「⑤経費回収率」は、使用料の減少、汚水処理費の増加により前年度より低下しました。「⑥汚水処理原価」は経費回収率同様、汚水処理費の増加により前年度より高くなっています。使用料で回収すべき経費を賄えておらず、依然として収支バランスを考慮した経営の効率性については改善する必要があります。
　「⑦施設利用率」は、類似団体平均値を上回っておりますが、人口減少により下降傾向にあるため今後は施設のダウンサイジングなどを検討する必要があります。
　「⑧水洗化率」も、９６．３％と高いことから、使用料収入も大きく伸びないものとみています。そこで、適正な料金体制など料金改定を見据えた経営の健全性・効率性の改善が必要と考えています。経営戦略については策定後５年を経過したので改定を行う予定にしています。その結果を基に、令和６年度より料金等審議会において適正な料金等について審議を行う予定です。
</t>
    <rPh sb="118" eb="120">
      <t>レイワ</t>
    </rPh>
    <rPh sb="121" eb="123">
      <t>ネンド</t>
    </rPh>
    <rPh sb="125" eb="127">
      <t>リョウキン</t>
    </rPh>
    <rPh sb="127" eb="129">
      <t>カイテイ</t>
    </rPh>
    <rPh sb="130" eb="131">
      <t>オコナ</t>
    </rPh>
    <rPh sb="137" eb="142">
      <t>ジンコウゲンショウトウ</t>
    </rPh>
    <rPh sb="145" eb="148">
      <t>シヨウリョウ</t>
    </rPh>
    <rPh sb="148" eb="150">
      <t>シュウニュウ</t>
    </rPh>
    <rPh sb="151" eb="153">
      <t>コンゴ</t>
    </rPh>
    <rPh sb="154" eb="156">
      <t>ゾウカ</t>
    </rPh>
    <rPh sb="157" eb="159">
      <t>ミコ</t>
    </rPh>
    <rPh sb="162" eb="164">
      <t>ジョウキョウ</t>
    </rPh>
    <rPh sb="167" eb="169">
      <t>コンゴ</t>
    </rPh>
    <rPh sb="198" eb="201">
      <t>キギョウサイ</t>
    </rPh>
    <rPh sb="201" eb="203">
      <t>ザンダカ</t>
    </rPh>
    <rPh sb="203" eb="204">
      <t>タイ</t>
    </rPh>
    <rPh sb="204" eb="208">
      <t>ジギョウキボ</t>
    </rPh>
    <rPh sb="208" eb="210">
      <t>ヒリツ</t>
    </rPh>
    <rPh sb="215" eb="216">
      <t>アタ</t>
    </rPh>
    <rPh sb="218" eb="222">
      <t>カテイリョウキン</t>
    </rPh>
    <rPh sb="223" eb="224">
      <t>ヒク</t>
    </rPh>
    <rPh sb="228" eb="231">
      <t>ヘイキンチ</t>
    </rPh>
    <rPh sb="232" eb="233">
      <t>オオ</t>
    </rPh>
    <rPh sb="235" eb="237">
      <t>ウワマワ</t>
    </rPh>
    <rPh sb="255" eb="258">
      <t>シヨウリョウ</t>
    </rPh>
    <rPh sb="259" eb="261">
      <t>ゲンショウ</t>
    </rPh>
    <rPh sb="262" eb="267">
      <t>オスイショリヒ</t>
    </rPh>
    <rPh sb="268" eb="270">
      <t>ゾウカ</t>
    </rPh>
    <rPh sb="273" eb="275">
      <t>ゼンネン</t>
    </rPh>
    <rPh sb="275" eb="276">
      <t>ド</t>
    </rPh>
    <rPh sb="278" eb="280">
      <t>テイカ</t>
    </rPh>
    <rPh sb="295" eb="300">
      <t>ケイヒカイシュウリツ</t>
    </rPh>
    <rPh sb="300" eb="302">
      <t>ドウヨウ</t>
    </rPh>
    <rPh sb="303" eb="308">
      <t>オスイショリヒ</t>
    </rPh>
    <rPh sb="309" eb="311">
      <t>ゾウカ</t>
    </rPh>
    <rPh sb="319" eb="320">
      <t>タカ</t>
    </rPh>
    <rPh sb="347" eb="349">
      <t>イゼン</t>
    </rPh>
    <rPh sb="416" eb="418">
      <t>ジンコウ</t>
    </rPh>
    <rPh sb="418" eb="420">
      <t>ゲンショウ</t>
    </rPh>
    <rPh sb="423" eb="425">
      <t>カコウ</t>
    </rPh>
    <rPh sb="425" eb="427">
      <t>ケイコウ</t>
    </rPh>
    <rPh sb="449" eb="451">
      <t>ケントウ</t>
    </rPh>
    <rPh sb="453" eb="455">
      <t>ヒツヨウ</t>
    </rPh>
    <rPh sb="485" eb="488">
      <t>シヨウリョウ</t>
    </rPh>
    <rPh sb="546" eb="547">
      <t>カンガ</t>
    </rPh>
    <rPh sb="553" eb="557">
      <t>ケイエイセンリャク</t>
    </rPh>
    <rPh sb="562" eb="565">
      <t>サクテイゴ</t>
    </rPh>
    <rPh sb="566" eb="567">
      <t>ネン</t>
    </rPh>
    <rPh sb="568" eb="570">
      <t>ケイカ</t>
    </rPh>
    <rPh sb="574" eb="576">
      <t>カイテイ</t>
    </rPh>
    <rPh sb="577" eb="578">
      <t>オコナ</t>
    </rPh>
    <rPh sb="579" eb="581">
      <t>ヨテイ</t>
    </rPh>
    <rPh sb="590" eb="592">
      <t>ケッカ</t>
    </rPh>
    <rPh sb="593" eb="594">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</si>
</sst>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97-4022-9A71-44CBBC0F894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897-4022-9A71-44CBBC0F894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46.49</c:v>
                </c:pt>
                <c:pt idx="1">
                  <c:v>44.86</c:v>
                </c:pt>
                <c:pt idx="2">
                  <c:v>43.73</c:v>
                </c:pt>
                <c:pt idx="3">
                  <c:v>43.46</c:v>
                </c:pt>
                <c:pt idx="4">
                  <c:v>43.3</c:v>
                </c:pt>
              </c:numCache>
            </c:numRef>
          </c:val>
          <c:extLst>
            <c:ext xmlns:c16="http://schemas.microsoft.com/office/drawing/2014/chart" uri="{C3380CC4-5D6E-409C-BE32-E72D297353CC}">
              <c16:uniqueId val="{00000000-8EDC-427D-94F1-6782B7DFB01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8EDC-427D-94F1-6782B7DFB01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95.33</c:v>
                </c:pt>
                <c:pt idx="1">
                  <c:v>95.87</c:v>
                </c:pt>
                <c:pt idx="2">
                  <c:v>95.85</c:v>
                </c:pt>
                <c:pt idx="3">
                  <c:v>96.04</c:v>
                </c:pt>
                <c:pt idx="4">
                  <c:v>96.3</c:v>
                </c:pt>
              </c:numCache>
            </c:numRef>
          </c:val>
          <c:extLst>
            <c:ext xmlns:c16="http://schemas.microsoft.com/office/drawing/2014/chart" uri="{C3380CC4-5D6E-409C-BE32-E72D297353CC}">
              <c16:uniqueId val="{00000000-5FF2-4E26-AF91-0EC522316F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5FF2-4E26-AF91-0EC522316F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53.47</c:v>
                </c:pt>
                <c:pt idx="1">
                  <c:v>52.22</c:v>
                </c:pt>
                <c:pt idx="2">
                  <c:v>47.06</c:v>
                </c:pt>
                <c:pt idx="3">
                  <c:v>48.6</c:v>
                </c:pt>
                <c:pt idx="4">
                  <c:v>49.21</c:v>
                </c:pt>
              </c:numCache>
            </c:numRef>
          </c:val>
          <c:extLst>
            <c:ext xmlns:c16="http://schemas.microsoft.com/office/drawing/2014/chart" uri="{C3380CC4-5D6E-409C-BE32-E72D297353CC}">
              <c16:uniqueId val="{00000000-B565-40CA-83CA-207957CE22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65-40CA-83CA-207957CE22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DC-4C29-B789-928562E0AE6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DC-4C29-B789-928562E0AE6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FF-4B08-B42A-EBD2548012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FF-4B08-B42A-EBD2548012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5F-4D19-B1DC-2E8896B6C0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5F-4D19-B1DC-2E8896B6C0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87-445A-8E65-A731182EFA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87-445A-8E65-A731182EFA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2884.51</c:v>
                </c:pt>
              </c:numCache>
            </c:numRef>
          </c:val>
          <c:extLst>
            <c:ext xmlns:c16="http://schemas.microsoft.com/office/drawing/2014/chart" uri="{C3380CC4-5D6E-409C-BE32-E72D297353CC}">
              <c16:uniqueId val="{00000000-8695-4124-BA82-0C6B7481F5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8695-4124-BA82-0C6B7481F5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23.17</c:v>
                </c:pt>
                <c:pt idx="1">
                  <c:v>22.76</c:v>
                </c:pt>
                <c:pt idx="2">
                  <c:v>27.65</c:v>
                </c:pt>
                <c:pt idx="3">
                  <c:v>27.65</c:v>
                </c:pt>
                <c:pt idx="4">
                  <c:v>25.64</c:v>
                </c:pt>
              </c:numCache>
            </c:numRef>
          </c:val>
          <c:extLst>
            <c:ext xmlns:c16="http://schemas.microsoft.com/office/drawing/2014/chart" uri="{C3380CC4-5D6E-409C-BE32-E72D297353CC}">
              <c16:uniqueId val="{00000000-54D0-44C6-B4F7-D75BC8108C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4D0-44C6-B4F7-D75BC8108C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427.9</c:v>
                </c:pt>
                <c:pt idx="1">
                  <c:v>432.95</c:v>
                </c:pt>
                <c:pt idx="2">
                  <c:v>455.12</c:v>
                </c:pt>
                <c:pt idx="3">
                  <c:v>458.36</c:v>
                </c:pt>
                <c:pt idx="4">
                  <c:v>489.65</c:v>
                </c:pt>
              </c:numCache>
            </c:numRef>
          </c:val>
          <c:extLst>
            <c:ext xmlns:c16="http://schemas.microsoft.com/office/drawing/2014/chart" uri="{C3380CC4-5D6E-409C-BE32-E72D297353CC}">
              <c16:uniqueId val="{00000000-39AF-4F41-AED4-C3BC42D8A4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39AF-4F41-AED4-C3BC42D8A4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6"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宮崎県　木城町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4908</v>
      </c>
      <c r="AM8" s="45"/>
      <c r="AN8" s="45"/>
      <c r="AO8" s="45"/>
      <c r="AP8" s="45"/>
      <c r="AQ8" s="45"/>
      <c r="AR8" s="45"/>
      <c r="AS8" s="45"/>
      <c r="AT8" s="46">
        <f>データ!T6</f>
        <v>145.96</v>
      </c>
      <c r="AU8" s="46"/>
      <c r="AV8" s="46"/>
      <c r="AW8" s="46"/>
      <c r="AX8" s="46"/>
      <c r="AY8" s="46"/>
      <c r="AZ8" s="46"/>
      <c r="BA8" s="46"/>
      <c r="BB8" s="46">
        <f>データ!U6</f>
        <v>33.630000000000003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72.27</v>
      </c>
      <c r="Q10" s="46"/>
      <c r="R10" s="46"/>
      <c r="S10" s="46"/>
      <c r="T10" s="46"/>
      <c r="U10" s="46"/>
      <c r="V10" s="46"/>
      <c r="W10" s="46">
        <f>データ!Q6</f>
        <v>108.99</v>
      </c>
      <c r="X10" s="46"/>
      <c r="Y10" s="46"/>
      <c r="Z10" s="46"/>
      <c r="AA10" s="46"/>
      <c r="AB10" s="46"/>
      <c r="AC10" s="46"/>
      <c r="AD10" s="45">
        <f>データ!R6</f>
        <v>2244</v>
      </c>
      <c r="AE10" s="45"/>
      <c r="AF10" s="45"/>
      <c r="AG10" s="45"/>
      <c r="AH10" s="45"/>
      <c r="AI10" s="45"/>
      <c r="AJ10" s="45"/>
      <c r="AK10" s="2"/>
      <c r="AL10" s="45">
        <f>データ!V6</f>
        <v>3514</v>
      </c>
      <c r="AM10" s="45"/>
      <c r="AN10" s="45"/>
      <c r="AO10" s="45"/>
      <c r="AP10" s="45"/>
      <c r="AQ10" s="45"/>
      <c r="AR10" s="45"/>
      <c r="AS10" s="45"/>
      <c r="AT10" s="46">
        <f>データ!W6</f>
        <v>1.27</v>
      </c>
      <c r="AU10" s="46"/>
      <c r="AV10" s="46"/>
      <c r="AW10" s="46"/>
      <c r="AX10" s="46"/>
      <c r="AY10" s="46"/>
      <c r="AZ10" s="46"/>
      <c r="BA10" s="46"/>
      <c r="BB10" s="46">
        <f>データ!X6</f>
        <v>2766.93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45</v>
      </c>
      <c r="O86" s="12" t="str">
        <f>データ!EO6</f>
        <v>【0.13】</v>
      </c>
    </row>
  </sheetData>
  <sheetProtection algorithmName="SHA-512" hashValue="PSMJQC2AAdR4IknfQBTaDwTehY3pYhGH1OTNtUR3tdDfpWCWNcufodAPmH/G9ZP1SdysyTQrAw3D3juyMTVVfA==" saltValue="Q/L7LVKurzqUCkIQeL+hw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454044</v>
      </c>
      <c r="D6" s="19">
        <f t="shared" si="3"/>
        <v>47</v>
      </c>
      <c r="E6" s="19">
        <f t="shared" si="3"/>
        <v>17</v>
      </c>
      <c r="F6" s="19">
        <f t="shared" si="3"/>
        <v>4</v>
      </c>
      <c r="G6" s="19">
        <f t="shared" si="3"/>
        <v>0</v>
      </c>
      <c r="H6" s="19" t="str">
        <f t="shared" si="3"/>
        <v>宮崎県　木城町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72.27</v>
      </c>
      <c r="Q6" s="20">
        <f t="shared" si="3"/>
        <v>108.99</v>
      </c>
      <c r="R6" s="20">
        <f t="shared" si="3"/>
        <v>2244</v>
      </c>
      <c r="S6" s="20">
        <f t="shared" si="3"/>
        <v>4908</v>
      </c>
      <c r="T6" s="20">
        <f t="shared" si="3"/>
        <v>145.96</v>
      </c>
      <c r="U6" s="20">
        <f t="shared" si="3"/>
        <v>33.630000000000003</v>
      </c>
      <c r="V6" s="20">
        <f t="shared" si="3"/>
        <v>3514</v>
      </c>
      <c r="W6" s="20">
        <f t="shared" si="3"/>
        <v>1.27</v>
      </c>
      <c r="X6" s="20">
        <f t="shared" si="3"/>
        <v>2766.93</v>
      </c>
      <c r="Y6" s="21">
        <f>IF(Y7="",NA(),Y7)</f>
        <v>53.47</v>
      </c>
      <c r="Z6" s="21">
        <f t="shared" ref="Z6:AH6" si="4">IF(Z7="",NA(),Z7)</f>
        <v>52.22</v>
      </c>
      <c r="AA6" s="21">
        <f t="shared" si="4"/>
        <v>47.06</v>
      </c>
      <c r="AB6" s="21">
        <f t="shared" si="4"/>
        <v>48.6</v>
      </c>
      <c r="AC6" s="21">
        <f t="shared" si="4"/>
        <v>49.21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2884.51</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23.17</v>
      </c>
      <c r="BR6" s="21">
        <f t="shared" ref="BR6:BZ6" si="8">IF(BR7="",NA(),BR7)</f>
        <v>22.76</v>
      </c>
      <c r="BS6" s="21">
        <f t="shared" si="8"/>
        <v>27.65</v>
      </c>
      <c r="BT6" s="21">
        <f t="shared" si="8"/>
        <v>27.65</v>
      </c>
      <c r="BU6" s="21">
        <f t="shared" si="8"/>
        <v>25.64</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427.9</v>
      </c>
      <c r="CC6" s="21">
        <f t="shared" ref="CC6:CK6" si="9">IF(CC7="",NA(),CC7)</f>
        <v>432.95</v>
      </c>
      <c r="CD6" s="21">
        <f t="shared" si="9"/>
        <v>455.12</v>
      </c>
      <c r="CE6" s="21">
        <f t="shared" si="9"/>
        <v>458.36</v>
      </c>
      <c r="CF6" s="21">
        <f t="shared" si="9"/>
        <v>489.65</v>
      </c>
      <c r="CG6" s="21">
        <f t="shared" si="9"/>
        <v>230.02</v>
      </c>
      <c r="CH6" s="21">
        <f t="shared" si="9"/>
        <v>228.47</v>
      </c>
      <c r="CI6" s="21">
        <f t="shared" si="9"/>
        <v>224.88</v>
      </c>
      <c r="CJ6" s="21">
        <f t="shared" si="9"/>
        <v>228.64</v>
      </c>
      <c r="CK6" s="21">
        <f t="shared" si="9"/>
        <v>239.46</v>
      </c>
      <c r="CL6" s="20" t="str">
        <f>IF(CL7="","",IF(CL7="-","【-】","【"&amp;SUBSTITUTE(TEXT(CL7,"#,##0.00"),"-","△")&amp;"】"))</f>
        <v>【220.62】</v>
      </c>
      <c r="CM6" s="21">
        <f>IF(CM7="",NA(),CM7)</f>
        <v>46.49</v>
      </c>
      <c r="CN6" s="21">
        <f t="shared" ref="CN6:CV6" si="10">IF(CN7="",NA(),CN7)</f>
        <v>44.86</v>
      </c>
      <c r="CO6" s="21">
        <f t="shared" si="10"/>
        <v>43.73</v>
      </c>
      <c r="CP6" s="21">
        <f t="shared" si="10"/>
        <v>43.46</v>
      </c>
      <c r="CQ6" s="21">
        <f t="shared" si="10"/>
        <v>43.3</v>
      </c>
      <c r="CR6" s="21">
        <f t="shared" si="10"/>
        <v>42.56</v>
      </c>
      <c r="CS6" s="21">
        <f t="shared" si="10"/>
        <v>42.47</v>
      </c>
      <c r="CT6" s="21">
        <f t="shared" si="10"/>
        <v>42.4</v>
      </c>
      <c r="CU6" s="21">
        <f t="shared" si="10"/>
        <v>42.28</v>
      </c>
      <c r="CV6" s="21">
        <f t="shared" si="10"/>
        <v>41.06</v>
      </c>
      <c r="CW6" s="20" t="str">
        <f>IF(CW7="","",IF(CW7="-","【-】","【"&amp;SUBSTITUTE(TEXT(CW7,"#,##0.00"),"-","△")&amp;"】"))</f>
        <v>【42.22】</v>
      </c>
      <c r="CX6" s="21">
        <f>IF(CX7="",NA(),CX7)</f>
        <v>95.33</v>
      </c>
      <c r="CY6" s="21">
        <f t="shared" ref="CY6:DG6" si="11">IF(CY7="",NA(),CY7)</f>
        <v>95.87</v>
      </c>
      <c r="CZ6" s="21">
        <f t="shared" si="11"/>
        <v>95.85</v>
      </c>
      <c r="DA6" s="21">
        <f t="shared" si="11"/>
        <v>96.04</v>
      </c>
      <c r="DB6" s="21">
        <f t="shared" si="11"/>
        <v>96.3</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454044</v>
      </c>
      <c r="D7" s="23">
        <v>47</v>
      </c>
      <c r="E7" s="23">
        <v>17</v>
      </c>
      <c r="F7" s="23">
        <v>4</v>
      </c>
      <c r="G7" s="23">
        <v>0</v>
      </c>
      <c r="H7" s="23" t="s">
        <v>99</v>
      </c>
      <c r="I7" s="23" t="s">
        <v>100</v>
      </c>
      <c r="J7" s="23" t="s">
        <v>101</v>
      </c>
      <c r="K7" s="23" t="s">
        <v>102</v>
      </c>
      <c r="L7" s="23" t="s">
        <v>103</v>
      </c>
      <c r="M7" s="23" t="s">
        <v>104</v>
      </c>
      <c r="N7" s="24" t="s">
        <v>105</v>
      </c>
      <c r="O7" s="24" t="s">
        <v>106</v>
      </c>
      <c r="P7" s="24">
        <v>72.27</v>
      </c>
      <c r="Q7" s="24">
        <v>108.99</v>
      </c>
      <c r="R7" s="24">
        <v>2244</v>
      </c>
      <c r="S7" s="24">
        <v>4908</v>
      </c>
      <c r="T7" s="24">
        <v>145.96</v>
      </c>
      <c r="U7" s="24">
        <v>33.630000000000003</v>
      </c>
      <c r="V7" s="24">
        <v>3514</v>
      </c>
      <c r="W7" s="24">
        <v>1.27</v>
      </c>
      <c r="X7" s="24">
        <v>2766.93</v>
      </c>
      <c r="Y7" s="24">
        <v>53.47</v>
      </c>
      <c r="Z7" s="24">
        <v>52.22</v>
      </c>
      <c r="AA7" s="24">
        <v>47.06</v>
      </c>
      <c r="AB7" s="24">
        <v>48.6</v>
      </c>
      <c r="AC7" s="24">
        <v>49.21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2884.51</v>
      </c>
      <c r="BK7" s="24">
        <v>1194.1500000000001</v>
      </c>
      <c r="BL7" s="24">
        <v>1206.79</v>
      </c>
      <c r="BM7" s="24">
        <v>1258.43</v>
      </c>
      <c r="BN7" s="24">
        <v>1163.75</v>
      </c>
      <c r="BO7" s="24">
        <v>1195.47</v>
      </c>
      <c r="BP7" s="24">
        <v>1182.1099999999999</v>
      </c>
      <c r="BQ7" s="24">
        <v>23.17</v>
      </c>
      <c r="BR7" s="24">
        <v>22.76</v>
      </c>
      <c r="BS7" s="24">
        <v>27.65</v>
      </c>
      <c r="BT7" s="24">
        <v>27.65</v>
      </c>
      <c r="BU7" s="24">
        <v>25.64</v>
      </c>
      <c r="BV7" s="24">
        <v>72.260000000000005</v>
      </c>
      <c r="BW7" s="24">
        <v>71.84</v>
      </c>
      <c r="BX7" s="24">
        <v>73.36</v>
      </c>
      <c r="BY7" s="24">
        <v>72.599999999999994</v>
      </c>
      <c r="BZ7" s="24">
        <v>69.430000000000007</v>
      </c>
      <c r="CA7" s="24">
        <v>73.78</v>
      </c>
      <c r="CB7" s="24">
        <v>427.9</v>
      </c>
      <c r="CC7" s="24">
        <v>432.95</v>
      </c>
      <c r="CD7" s="24">
        <v>455.12</v>
      </c>
      <c r="CE7" s="24">
        <v>458.36</v>
      </c>
      <c r="CF7" s="24">
        <v>489.65</v>
      </c>
      <c r="CG7" s="24">
        <v>230.02</v>
      </c>
      <c r="CH7" s="24">
        <v>228.47</v>
      </c>
      <c r="CI7" s="24">
        <v>224.88</v>
      </c>
      <c r="CJ7" s="24">
        <v>228.64</v>
      </c>
      <c r="CK7" s="24">
        <v>239.46</v>
      </c>
      <c r="CL7" s="24">
        <v>220.62</v>
      </c>
      <c r="CM7" s="24">
        <v>46.49</v>
      </c>
      <c r="CN7" s="24">
        <v>44.86</v>
      </c>
      <c r="CO7" s="24">
        <v>43.73</v>
      </c>
      <c r="CP7" s="24">
        <v>43.46</v>
      </c>
      <c r="CQ7" s="24">
        <v>43.3</v>
      </c>
      <c r="CR7" s="24">
        <v>42.56</v>
      </c>
      <c r="CS7" s="24">
        <v>42.47</v>
      </c>
      <c r="CT7" s="24">
        <v>42.4</v>
      </c>
      <c r="CU7" s="24">
        <v>42.28</v>
      </c>
      <c r="CV7" s="24">
        <v>41.06</v>
      </c>
      <c r="CW7" s="24">
        <v>42.22</v>
      </c>
      <c r="CX7" s="24">
        <v>95.33</v>
      </c>
      <c r="CY7" s="24">
        <v>95.87</v>
      </c>
      <c r="CZ7" s="24">
        <v>95.85</v>
      </c>
      <c r="DA7" s="24">
        <v>96.04</v>
      </c>
      <c r="DB7" s="24">
        <v>96.3</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2024-02-15T08:10:36Z</cp:lastPrinted>
  <dcterms:created xsi:type="dcterms:W3CDTF">2023-12-12T02:51:21Z</dcterms:created>
  <dcterms:modified xsi:type="dcterms:W3CDTF">2024-03-05T01:18:47Z</dcterms:modified>
  <cp:category/>
</cp:coreProperties>
</file>