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2poYQe2Y5IQ+i240DeA+YiCtmJNkWQEY/fUAtPcQHs1E3XSs6Mf2+QbmM6WqBAs5R6WrlKMM6hDxTkhryd9rw==" workbookSaltValue="SDt5prT150zJ65ORQ3302A==" workbookSpinCount="100000"/>
  <bookViews>
    <workbookView xWindow="-105" yWindow="-105" windowWidth="23250" windowHeight="12570"/>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<sst xmlns="http://schemas.openxmlformats.org/spreadsheetml/2006/main" xmlns:r="http://schemas.openxmlformats.org/officeDocument/2006/relationships" count="114" uniqueCount="114">
  <si>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</si>
  <si>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</si>
  <si>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</si>
  <si>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</si>
  <si>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</si>
  <si>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</si>
  <si>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</si>
  <si>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</si>
  <si>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</si>
  <si>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</si>
  <si>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</si>
  <si>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</si>
  <si>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</si>
  <si>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</si>
  <si>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</si>
  <si>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</si>
  <si>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</si>
  <si>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</si>
  <si>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</si>
  <si>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</si>
  <si>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</si>
  <si>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</si>
  <si>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</si>
  <si>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</si>
  <si>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</si>
  <si>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</si>
  <si>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</si>
  <si>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</si>
  <si>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</si>
  <si>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</si>
  <si>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</si>
  <si>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</si>
  <si>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</si>
  <si>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</si>
  <si>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</si>
  <si>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</si>
  <si>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</si>
  <si>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</si>
  <si>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</si>
  <si>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</si>
  <si>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</si>
  <si>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</si>
  <si>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</si>
  <si>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</si>
  <si>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</si>
  <si>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</si>
  <si>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</si>
  <si>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</si>
  <si>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</si>
  <si>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</si>
  <si>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</si>
  <si>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</si>
  <si>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</si>
  <si>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</si>
  <si>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</si>
  <si>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</si>
  <si>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</si>
  <si>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</si>
  <si>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</si>
  <si>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</si>
  <si>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</si>
  <si>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</si>
  <si>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</si>
  <si>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</si>
  <si>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</si>
  <si>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</si>
  <si>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</si>
  <si>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</si>
  <si>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</si>
  <si>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</si>
  <si>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</si>
  <si>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</si>
  <si>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</si>
  <si>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</si>
  <si>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</si>
  <si>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</si>
  <si>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</si>
  <si>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</si>
  <si>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</si>
  <si>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</si>
  <si>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</si>
  <si>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</si>
  <si>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</si>
  <si>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</si>
  <si>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</si>
  <si>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</si>
  <si>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</si>
  <si>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</si>
  <si>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</si>
  <si>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</si>
  <si>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</si>
  <si>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</si>
  <si>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</si>
  <si>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</si>
  <si>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</si>
  <si>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木城町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</si>
  <si>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</si>
  <si>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</si>
  <si>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</si>
  <si>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</si>
  <si>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</si>
  <si>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</si>
  <si>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</si>
  <si>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</si>
  <si>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</si>
  <si>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</si>
  <si>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</si>
  <si>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</si>
  <si>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</si>
  <si>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</si>
  <si>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</si>
  <si>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簡易水道事業は良好な経営状態であります。しかし、今後の施設・設備等の老朽化に対応するため、限られた財源の中で優先順位を付けた水道施設設備更新計画を基に計画的な更新が必要となります。また、その更新計画に基づいた財源確保も重要であり、今後も更に経営の健全性・効率性を高めるため、給水原価を考慮した適切な料金水準について検討する必要があります。
　平成３０年度から経営戦略を基に料金等審議会で料金改定について審議を行った結果、令和２年度より改定を行います。</t>
    <rPh sb="188" eb="189">
      <t>モト</t>
    </rPh>
    <rPh sb="197" eb="199">
      <t>リョウキン</t>
    </rPh>
    <rPh sb="199" eb="201">
      <t>カイテイ</t>
    </rPh>
    <rPh sb="208" eb="209">
      <t>オコナ</t>
    </rPh>
    <rPh sb="211" eb="213">
      <t>ケッカ</t>
    </rPh>
    <rPh sb="214" eb="216">
      <t>レイワ</t>
    </rPh>
    <rPh sb="217" eb="219">
      <t>ネンド</t>
    </rPh>
    <rPh sb="221" eb="223">
      <t>カイテイ</t>
    </rPh>
    <rPh sb="224" eb="225">
      <t>オコナ</t>
    </rPh>
    <phoneticPr fontId="1"/>
  </si>
  <si>
    <t>　「①収益的収支比率」は、１００％を上回っており、経営の健全性は保たれているといえます。しかし、今後、更新費用の財源確保の検討も必要となってきます。
　「④企業債残高対給水収益比率」については、類似団体平均及び全国平均を大幅に下回っていますが、今後の設備更新等により新たな起債も必要となってきます。
　「⑤料金回収率」は、１００％以上で推移していますが、今後の更新投資等への費用や財源確保など、長期的な視野で適正な料金体制の見直しを検討する必要があります。平成３０年度に今後１０年間の収支計画を盛込んだ経営戦略を策定し、料金等審議会において適正な料金等について審議を行いました。
　「⑦施設利用率」は、６０％台と類似団体平均値より高い数値を示しております。山間部など地域によっては、給水人口の減少など施設利用率も低くなっており、規模の縮小など経営の効率性について検討する必要があります。
　「⑧有収率」は、９０％を越えており類似団体平均値より高く推移しています。今後も、配水管路の漏水調査等の漏水対策を定期的に実施します。</t>
    <rPh sb="167" eb="169">
      <t>イジョウ</t>
    </rPh>
    <rPh sb="170" eb="172">
      <t>スイイ</t>
    </rPh>
    <rPh sb="285" eb="286">
      <t>オコナ</t>
    </rPh>
    <phoneticPr fontId="1"/>
  </si>
  <si>
    <t>　「③管路更新率」は平均値より低い数値を示していますが、現在、耐用年数を経過した管路はありません。　　　　　　　　　　　　　　　　　　　　　　　　　現在、町中心部の県道改良に伴う重要管路の布設替工事等も進められており、将来的には耐用年数を経過する管が見込めることから、更新計画に基づき、計画的に更新を行います。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</si>
</sst>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H&quot;yy"/>
    <numFmt numFmtId="179" formatCode="&quot;R&quot;dd"/>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9.e-002</c:v>
                </c:pt>
                <c:pt idx="2">
                  <c:v>0.41</c:v>
                </c:pt>
                <c:pt idx="3">
                  <c:v>0.37</c:v>
                </c:pt>
                <c:pt idx="4">
                  <c:v>0.36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0.53</c:v>
                </c:pt>
                <c:pt idx="2">
                  <c:v>0.72</c:v>
                </c:pt>
                <c:pt idx="3">
                  <c:v>0.53</c:v>
                </c:pt>
                <c:pt idx="4">
                  <c:v>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115.53</c:v>
                </c:pt>
                <c:pt idx="1">
                  <c:v>120.8</c:v>
                </c:pt>
                <c:pt idx="2">
                  <c:v>117.69</c:v>
                </c:pt>
                <c:pt idx="3">
                  <c:v>132.61000000000001</c:v>
                </c:pt>
                <c:pt idx="4">
                  <c:v>146.91999999999999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76.27</c:v>
                </c:pt>
                <c:pt idx="1">
                  <c:v>77.56</c:v>
                </c:pt>
                <c:pt idx="2">
                  <c:v>78.510000000000005</c:v>
                </c:pt>
                <c:pt idx="3">
                  <c:v>77.91</c:v>
                </c:pt>
                <c:pt idx="4">
                  <c:v>79.099999999999994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343.66</c:v>
                </c:pt>
                <c:pt idx="1">
                  <c:v>300.83999999999997</c:v>
                </c:pt>
                <c:pt idx="2">
                  <c:v>284</c:v>
                </c:pt>
                <c:pt idx="3">
                  <c:v>261.56</c:v>
                </c:pt>
                <c:pt idx="4">
                  <c:v>253.24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1134.67</c:v>
                </c:pt>
                <c:pt idx="1">
                  <c:v>1144.79</c:v>
                </c:pt>
                <c:pt idx="2">
                  <c:v>1061.58</c:v>
                </c:pt>
                <c:pt idx="3">
                  <c:v>1007.7</c:v>
                </c:pt>
                <c:pt idx="4">
                  <c:v>1018.52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104.34</c:v>
                </c:pt>
                <c:pt idx="1">
                  <c:v>111.58</c:v>
                </c:pt>
                <c:pt idx="2">
                  <c:v>108.98</c:v>
                </c:pt>
                <c:pt idx="3">
                  <c:v>122.3</c:v>
                </c:pt>
                <c:pt idx="4">
                  <c:v>134.41999999999999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40.6</c:v>
                </c:pt>
                <c:pt idx="1">
                  <c:v>56.04</c:v>
                </c:pt>
                <c:pt idx="2">
                  <c:v>58.52</c:v>
                </c:pt>
                <c:pt idx="3">
                  <c:v>59.22</c:v>
                </c:pt>
                <c:pt idx="4">
                  <c:v>58.79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171.95</c:v>
                </c:pt>
                <c:pt idx="1">
                  <c:v>160.75</c:v>
                </c:pt>
                <c:pt idx="2">
                  <c:v>165.08</c:v>
                </c:pt>
                <c:pt idx="3">
                  <c:v>147.41999999999999</c:v>
                </c:pt>
                <c:pt idx="4">
                  <c:v>134.72999999999999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440.03</c:v>
                </c:pt>
                <c:pt idx="1">
                  <c:v>304.35000000000002</c:v>
                </c:pt>
                <c:pt idx="2">
                  <c:v>296.3</c:v>
                </c:pt>
                <c:pt idx="3">
                  <c:v>292.89999999999998</c:v>
                </c:pt>
                <c:pt idx="4">
                  <c:v>298.25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63.96</c:v>
                </c:pt>
                <c:pt idx="1">
                  <c:v>63.31</c:v>
                </c:pt>
                <c:pt idx="2">
                  <c:v>64.319999999999993</c:v>
                </c:pt>
                <c:pt idx="3">
                  <c:v>61.81</c:v>
                </c:pt>
                <c:pt idx="4">
                  <c:v>62.33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57.29</c:v>
                </c:pt>
                <c:pt idx="1">
                  <c:v>55.9</c:v>
                </c:pt>
                <c:pt idx="2">
                  <c:v>57.3</c:v>
                </c:pt>
                <c:pt idx="3">
                  <c:v>56.76</c:v>
                </c:pt>
                <c:pt idx="4">
                  <c:v>56.04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91.84</c:v>
                </c:pt>
                <c:pt idx="1">
                  <c:v>93.72</c:v>
                </c:pt>
                <c:pt idx="2">
                  <c:v>92.33</c:v>
                </c:pt>
                <c:pt idx="3">
                  <c:v>94.53</c:v>
                </c:pt>
                <c:pt idx="4">
                  <c:v>92.29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73.69</c:v>
                </c:pt>
                <c:pt idx="1">
                  <c:v>73.28</c:v>
                </c:pt>
                <c:pt idx="2">
                  <c:v>72.42</c:v>
                </c:pt>
                <c:pt idx="3">
                  <c:v>73.069999999999993</c:v>
                </c:pt>
                <c:pt idx="4">
                  <c:v>72.78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【1,084.05】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【300.47】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木城町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5181</v>
      </c>
      <c r="AM8" s="22"/>
      <c r="AN8" s="22"/>
      <c r="AO8" s="22"/>
      <c r="AP8" s="22"/>
      <c r="AQ8" s="22"/>
      <c r="AR8" s="22"/>
      <c r="AS8" s="22"/>
      <c r="AT8" s="7">
        <f>データ!$S$6</f>
        <v>145.96</v>
      </c>
      <c r="AU8" s="7"/>
      <c r="AV8" s="7"/>
      <c r="AW8" s="7"/>
      <c r="AX8" s="7"/>
      <c r="AY8" s="7"/>
      <c r="AZ8" s="7"/>
      <c r="BA8" s="7"/>
      <c r="BB8" s="7">
        <f>データ!$T$6</f>
        <v>35.5</v>
      </c>
      <c r="BC8" s="7"/>
      <c r="BD8" s="7"/>
      <c r="BE8" s="7"/>
      <c r="BF8" s="7"/>
      <c r="BG8" s="7"/>
      <c r="BH8" s="7"/>
      <c r="BI8" s="7"/>
      <c r="BJ8" s="3"/>
      <c r="BK8" s="3"/>
      <c r="BL8" s="28" t="s">
        <v>10</v>
      </c>
      <c r="BM8" s="38"/>
      <c r="BN8" s="45" t="s">
        <v>21</v>
      </c>
      <c r="BO8" s="48"/>
      <c r="BP8" s="48"/>
      <c r="BQ8" s="48"/>
      <c r="BR8" s="48"/>
      <c r="BS8" s="48"/>
      <c r="BT8" s="48"/>
      <c r="BU8" s="48"/>
      <c r="BV8" s="48"/>
      <c r="BW8" s="48"/>
      <c r="BX8" s="48"/>
      <c r="BY8" s="52"/>
    </row>
    <row r="9" spans="1:78" ht="18.75" customHeight="1">
      <c r="A9" s="2"/>
      <c r="B9" s="5" t="s">
        <v>2</v>
      </c>
      <c r="C9" s="5"/>
      <c r="D9" s="5"/>
      <c r="E9" s="5"/>
      <c r="F9" s="5"/>
      <c r="G9" s="5"/>
      <c r="H9" s="5"/>
      <c r="I9" s="5" t="s">
        <v>22</v>
      </c>
      <c r="J9" s="5"/>
      <c r="K9" s="5"/>
      <c r="L9" s="5"/>
      <c r="M9" s="5"/>
      <c r="N9" s="5"/>
      <c r="O9" s="5"/>
      <c r="P9" s="5" t="s">
        <v>23</v>
      </c>
      <c r="Q9" s="5"/>
      <c r="R9" s="5"/>
      <c r="S9" s="5"/>
      <c r="T9" s="5"/>
      <c r="U9" s="5"/>
      <c r="V9" s="5"/>
      <c r="W9" s="5" t="s">
        <v>1</v>
      </c>
      <c r="X9" s="5"/>
      <c r="Y9" s="5"/>
      <c r="Z9" s="5"/>
      <c r="AA9" s="5"/>
      <c r="AB9" s="5"/>
      <c r="AC9" s="5"/>
      <c r="AD9" s="2"/>
      <c r="AE9" s="2"/>
      <c r="AF9" s="2"/>
      <c r="AG9" s="2"/>
      <c r="AH9" s="3"/>
      <c r="AI9" s="2"/>
      <c r="AJ9" s="2"/>
      <c r="AK9" s="2"/>
      <c r="AL9" s="5" t="s">
        <v>28</v>
      </c>
      <c r="AM9" s="5"/>
      <c r="AN9" s="5"/>
      <c r="AO9" s="5"/>
      <c r="AP9" s="5"/>
      <c r="AQ9" s="5"/>
      <c r="AR9" s="5"/>
      <c r="AS9" s="5"/>
      <c r="AT9" s="5" t="s">
        <v>30</v>
      </c>
      <c r="AU9" s="5"/>
      <c r="AV9" s="5"/>
      <c r="AW9" s="5"/>
      <c r="AX9" s="5"/>
      <c r="AY9" s="5"/>
      <c r="AZ9" s="5"/>
      <c r="BA9" s="5"/>
      <c r="BB9" s="5" t="s">
        <v>13</v>
      </c>
      <c r="BC9" s="5"/>
      <c r="BD9" s="5"/>
      <c r="BE9" s="5"/>
      <c r="BF9" s="5"/>
      <c r="BG9" s="5"/>
      <c r="BH9" s="5"/>
      <c r="BI9" s="5"/>
      <c r="BJ9" s="3"/>
      <c r="BK9" s="3"/>
      <c r="BL9" s="29" t="s">
        <v>31</v>
      </c>
      <c r="BM9" s="39"/>
      <c r="BN9" s="46"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88.58</v>
      </c>
      <c r="Q10" s="7"/>
      <c r="R10" s="7"/>
      <c r="S10" s="7"/>
      <c r="T10" s="7"/>
      <c r="U10" s="7"/>
      <c r="V10" s="7"/>
      <c r="W10" s="22">
        <f>データ!$Q$6</f>
        <v>3388</v>
      </c>
      <c r="X10" s="22"/>
      <c r="Y10" s="22"/>
      <c r="Z10" s="22"/>
      <c r="AA10" s="22"/>
      <c r="AB10" s="22"/>
      <c r="AC10" s="22"/>
      <c r="AD10" s="2"/>
      <c r="AE10" s="2"/>
      <c r="AF10" s="2"/>
      <c r="AG10" s="2"/>
      <c r="AH10" s="2"/>
      <c r="AI10" s="2"/>
      <c r="AJ10" s="2"/>
      <c r="AK10" s="2"/>
      <c r="AL10" s="22">
        <f>データ!$U$6</f>
        <v>4530</v>
      </c>
      <c r="AM10" s="22"/>
      <c r="AN10" s="22"/>
      <c r="AO10" s="22"/>
      <c r="AP10" s="22"/>
      <c r="AQ10" s="22"/>
      <c r="AR10" s="22"/>
      <c r="AS10" s="22"/>
      <c r="AT10" s="7">
        <f>データ!$V$6</f>
        <v>25.7</v>
      </c>
      <c r="AU10" s="7"/>
      <c r="AV10" s="7"/>
      <c r="AW10" s="7"/>
      <c r="AX10" s="7"/>
      <c r="AY10" s="7"/>
      <c r="AZ10" s="7"/>
      <c r="BA10" s="7"/>
      <c r="BB10" s="7">
        <f>データ!$W$6</f>
        <v>176.26</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111</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44</v>
      </c>
      <c r="C84" s="12"/>
      <c r="D84" s="12"/>
      <c r="E84" s="12" t="s">
        <v>46</v>
      </c>
      <c r="F84" s="12" t="s">
        <v>48</v>
      </c>
      <c r="G84" s="12" t="s">
        <v>49</v>
      </c>
      <c r="H84" s="12" t="s">
        <v>42</v>
      </c>
      <c r="I84" s="12" t="s">
        <v>6</v>
      </c>
      <c r="J84" s="12" t="s">
        <v>26</v>
      </c>
      <c r="K84" s="12" t="s">
        <v>50</v>
      </c>
      <c r="L84" s="12" t="s">
        <v>52</v>
      </c>
      <c r="M84" s="12" t="s">
        <v>32</v>
      </c>
      <c r="N84" s="12" t="s">
        <v>53</v>
      </c>
      <c r="O84" s="12" t="s">
        <v>55</v>
      </c>
    </row>
    <row r="85" spans="1:78" hidden="1">
      <c r="B85" s="12"/>
      <c r="C85" s="12"/>
      <c r="D85" s="12"/>
      <c r="E85" s="12" t="str">
        <f>データ!AH6</f>
        <v>【76.03】</v>
      </c>
      <c r="F85" s="12" t="s">
        <v>37</v>
      </c>
      <c r="G85" s="12" t="s">
        <v>37</v>
      </c>
      <c r="H85" s="12" t="str">
        <f>データ!BO6</f>
        <v>【1,084.05】</v>
      </c>
      <c r="I85" s="12" t="str">
        <f>データ!BZ6</f>
        <v>【53.46】</v>
      </c>
      <c r="J85" s="12" t="str">
        <f>データ!CK6</f>
        <v>【300.47】</v>
      </c>
      <c r="K85" s="12" t="str">
        <f>データ!CV6</f>
        <v>【54.90】</v>
      </c>
      <c r="L85" s="12" t="str">
        <f>データ!DG6</f>
        <v>【73.31】</v>
      </c>
      <c r="M85" s="12" t="s">
        <v>37</v>
      </c>
      <c r="N85" s="12" t="s">
        <v>37</v>
      </c>
      <c r="O85" s="12" t="str">
        <f>データ!EN6</f>
        <v>【0.56】</v>
      </c>
    </row>
  </sheetData>
  <sheetProtection algorithmName="SHA-512" hashValue="z3MI1e5TAXSPM6/84PP5va1MMqQf7VW0oVHSYV++rSr8OlCUHi+ASYpBio8RSmdlWhymiECTvkkebR4CemXetg==" saltValue="VyK6Sn/IgUiplk5lt9PCj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56</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51</v>
      </c>
      <c r="C3" s="62" t="s">
        <v>16</v>
      </c>
      <c r="D3" s="62" t="s">
        <v>57</v>
      </c>
      <c r="E3" s="62" t="s">
        <v>59</v>
      </c>
      <c r="F3" s="62" t="s">
        <v>58</v>
      </c>
      <c r="G3" s="62" t="s">
        <v>25</v>
      </c>
      <c r="H3" s="70" t="s">
        <v>29</v>
      </c>
      <c r="I3" s="73"/>
      <c r="J3" s="73"/>
      <c r="K3" s="73"/>
      <c r="L3" s="73"/>
      <c r="M3" s="73"/>
      <c r="N3" s="73"/>
      <c r="O3" s="73"/>
      <c r="P3" s="73"/>
      <c r="Q3" s="73"/>
      <c r="R3" s="73"/>
      <c r="S3" s="73"/>
      <c r="T3" s="73"/>
      <c r="U3" s="73"/>
      <c r="V3" s="73"/>
      <c r="W3" s="77"/>
      <c r="X3" s="79" t="s">
        <v>54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60</v>
      </c>
      <c r="B4" s="63"/>
      <c r="C4" s="63"/>
      <c r="D4" s="63"/>
      <c r="E4" s="63"/>
      <c r="F4" s="63"/>
      <c r="G4" s="63"/>
      <c r="H4" s="71"/>
      <c r="I4" s="74"/>
      <c r="J4" s="74"/>
      <c r="K4" s="74"/>
      <c r="L4" s="74"/>
      <c r="M4" s="74"/>
      <c r="N4" s="74"/>
      <c r="O4" s="74"/>
      <c r="P4" s="74"/>
      <c r="Q4" s="74"/>
      <c r="R4" s="74"/>
      <c r="S4" s="74"/>
      <c r="T4" s="74"/>
      <c r="U4" s="74"/>
      <c r="V4" s="74"/>
      <c r="W4" s="78"/>
      <c r="X4" s="80" t="s">
        <v>24</v>
      </c>
      <c r="Y4" s="80"/>
      <c r="Z4" s="80"/>
      <c r="AA4" s="80"/>
      <c r="AB4" s="80"/>
      <c r="AC4" s="80"/>
      <c r="AD4" s="80"/>
      <c r="AE4" s="80"/>
      <c r="AF4" s="80"/>
      <c r="AG4" s="80"/>
      <c r="AH4" s="80"/>
      <c r="AI4" s="80" t="s">
        <v>45</v>
      </c>
      <c r="AJ4" s="80"/>
      <c r="AK4" s="80"/>
      <c r="AL4" s="80"/>
      <c r="AM4" s="80"/>
      <c r="AN4" s="80"/>
      <c r="AO4" s="80"/>
      <c r="AP4" s="80"/>
      <c r="AQ4" s="80"/>
      <c r="AR4" s="80"/>
      <c r="AS4" s="80"/>
      <c r="AT4" s="80" t="s">
        <v>39</v>
      </c>
      <c r="AU4" s="80"/>
      <c r="AV4" s="80"/>
      <c r="AW4" s="80"/>
      <c r="AX4" s="80"/>
      <c r="AY4" s="80"/>
      <c r="AZ4" s="80"/>
      <c r="BA4" s="80"/>
      <c r="BB4" s="80"/>
      <c r="BC4" s="80"/>
      <c r="BD4" s="80"/>
      <c r="BE4" s="80" t="s">
        <v>62</v>
      </c>
      <c r="BF4" s="80"/>
      <c r="BG4" s="80"/>
      <c r="BH4" s="80"/>
      <c r="BI4" s="80"/>
      <c r="BJ4" s="80"/>
      <c r="BK4" s="80"/>
      <c r="BL4" s="80"/>
      <c r="BM4" s="80"/>
      <c r="BN4" s="80"/>
      <c r="BO4" s="80"/>
      <c r="BP4" s="80" t="s">
        <v>34</v>
      </c>
      <c r="BQ4" s="80"/>
      <c r="BR4" s="80"/>
      <c r="BS4" s="80"/>
      <c r="BT4" s="80"/>
      <c r="BU4" s="80"/>
      <c r="BV4" s="80"/>
      <c r="BW4" s="80"/>
      <c r="BX4" s="80"/>
      <c r="BY4" s="80"/>
      <c r="BZ4" s="80"/>
      <c r="CA4" s="80" t="s">
        <v>63</v>
      </c>
      <c r="CB4" s="80"/>
      <c r="CC4" s="80"/>
      <c r="CD4" s="80"/>
      <c r="CE4" s="80"/>
      <c r="CF4" s="80"/>
      <c r="CG4" s="80"/>
      <c r="CH4" s="80"/>
      <c r="CI4" s="80"/>
      <c r="CJ4" s="80"/>
      <c r="CK4" s="80"/>
      <c r="CL4" s="80" t="s">
        <v>65</v>
      </c>
      <c r="CM4" s="80"/>
      <c r="CN4" s="80"/>
      <c r="CO4" s="80"/>
      <c r="CP4" s="80"/>
      <c r="CQ4" s="80"/>
      <c r="CR4" s="80"/>
      <c r="CS4" s="80"/>
      <c r="CT4" s="80"/>
      <c r="CU4" s="80"/>
      <c r="CV4" s="80"/>
      <c r="CW4" s="80" t="s">
        <v>66</v>
      </c>
      <c r="CX4" s="80"/>
      <c r="CY4" s="80"/>
      <c r="CZ4" s="80"/>
      <c r="DA4" s="80"/>
      <c r="DB4" s="80"/>
      <c r="DC4" s="80"/>
      <c r="DD4" s="80"/>
      <c r="DE4" s="80"/>
      <c r="DF4" s="80"/>
      <c r="DG4" s="80"/>
      <c r="DH4" s="80" t="s">
        <v>67</v>
      </c>
      <c r="DI4" s="80"/>
      <c r="DJ4" s="80"/>
      <c r="DK4" s="80"/>
      <c r="DL4" s="80"/>
      <c r="DM4" s="80"/>
      <c r="DN4" s="80"/>
      <c r="DO4" s="80"/>
      <c r="DP4" s="80"/>
      <c r="DQ4" s="80"/>
      <c r="DR4" s="80"/>
      <c r="DS4" s="80" t="s">
        <v>61</v>
      </c>
      <c r="DT4" s="80"/>
      <c r="DU4" s="80"/>
      <c r="DV4" s="80"/>
      <c r="DW4" s="80"/>
      <c r="DX4" s="80"/>
      <c r="DY4" s="80"/>
      <c r="DZ4" s="80"/>
      <c r="EA4" s="80"/>
      <c r="EB4" s="80"/>
      <c r="EC4" s="80"/>
      <c r="ED4" s="80" t="s">
        <v>68</v>
      </c>
      <c r="EE4" s="80"/>
      <c r="EF4" s="80"/>
      <c r="EG4" s="80"/>
      <c r="EH4" s="80"/>
      <c r="EI4" s="80"/>
      <c r="EJ4" s="80"/>
      <c r="EK4" s="80"/>
      <c r="EL4" s="80"/>
      <c r="EM4" s="80"/>
      <c r="EN4" s="80"/>
    </row>
    <row r="5" spans="1:144">
      <c r="A5" s="60" t="s">
        <v>27</v>
      </c>
      <c r="B5" s="64"/>
      <c r="C5" s="64"/>
      <c r="D5" s="64"/>
      <c r="E5" s="64"/>
      <c r="F5" s="64"/>
      <c r="G5" s="64"/>
      <c r="H5" s="72" t="s">
        <v>15</v>
      </c>
      <c r="I5" s="72" t="s">
        <v>69</v>
      </c>
      <c r="J5" s="72" t="s">
        <v>70</v>
      </c>
      <c r="K5" s="72" t="s">
        <v>71</v>
      </c>
      <c r="L5" s="72" t="s">
        <v>72</v>
      </c>
      <c r="M5" s="72" t="s">
        <v>73</v>
      </c>
      <c r="N5" s="72" t="s">
        <v>74</v>
      </c>
      <c r="O5" s="72" t="s">
        <v>75</v>
      </c>
      <c r="P5" s="72" t="s">
        <v>76</v>
      </c>
      <c r="Q5" s="72" t="s">
        <v>77</v>
      </c>
      <c r="R5" s="72" t="s">
        <v>78</v>
      </c>
      <c r="S5" s="72" t="s">
        <v>79</v>
      </c>
      <c r="T5" s="72" t="s">
        <v>64</v>
      </c>
      <c r="U5" s="72" t="s">
        <v>80</v>
      </c>
      <c r="V5" s="72" t="s">
        <v>81</v>
      </c>
      <c r="W5" s="72" t="s">
        <v>82</v>
      </c>
      <c r="X5" s="72" t="s">
        <v>83</v>
      </c>
      <c r="Y5" s="72" t="s">
        <v>84</v>
      </c>
      <c r="Z5" s="72" t="s">
        <v>85</v>
      </c>
      <c r="AA5" s="72" t="s">
        <v>86</v>
      </c>
      <c r="AB5" s="72" t="s">
        <v>87</v>
      </c>
      <c r="AC5" s="72" t="s">
        <v>89</v>
      </c>
      <c r="AD5" s="72" t="s">
        <v>90</v>
      </c>
      <c r="AE5" s="72" t="s">
        <v>91</v>
      </c>
      <c r="AF5" s="72" t="s">
        <v>92</v>
      </c>
      <c r="AG5" s="72" t="s">
        <v>93</v>
      </c>
      <c r="AH5" s="72" t="s">
        <v>44</v>
      </c>
      <c r="AI5" s="72" t="s">
        <v>83</v>
      </c>
      <c r="AJ5" s="72" t="s">
        <v>84</v>
      </c>
      <c r="AK5" s="72" t="s">
        <v>85</v>
      </c>
      <c r="AL5" s="72" t="s">
        <v>86</v>
      </c>
      <c r="AM5" s="72" t="s">
        <v>87</v>
      </c>
      <c r="AN5" s="72" t="s">
        <v>89</v>
      </c>
      <c r="AO5" s="72" t="s">
        <v>90</v>
      </c>
      <c r="AP5" s="72" t="s">
        <v>91</v>
      </c>
      <c r="AQ5" s="72" t="s">
        <v>92</v>
      </c>
      <c r="AR5" s="72" t="s">
        <v>93</v>
      </c>
      <c r="AS5" s="72" t="s">
        <v>88</v>
      </c>
      <c r="AT5" s="72" t="s">
        <v>83</v>
      </c>
      <c r="AU5" s="72" t="s">
        <v>84</v>
      </c>
      <c r="AV5" s="72" t="s">
        <v>85</v>
      </c>
      <c r="AW5" s="72" t="s">
        <v>86</v>
      </c>
      <c r="AX5" s="72" t="s">
        <v>87</v>
      </c>
      <c r="AY5" s="72" t="s">
        <v>89</v>
      </c>
      <c r="AZ5" s="72" t="s">
        <v>90</v>
      </c>
      <c r="BA5" s="72" t="s">
        <v>91</v>
      </c>
      <c r="BB5" s="72" t="s">
        <v>92</v>
      </c>
      <c r="BC5" s="72" t="s">
        <v>93</v>
      </c>
      <c r="BD5" s="72" t="s">
        <v>88</v>
      </c>
      <c r="BE5" s="72" t="s">
        <v>83</v>
      </c>
      <c r="BF5" s="72" t="s">
        <v>84</v>
      </c>
      <c r="BG5" s="72" t="s">
        <v>85</v>
      </c>
      <c r="BH5" s="72" t="s">
        <v>86</v>
      </c>
      <c r="BI5" s="72" t="s">
        <v>87</v>
      </c>
      <c r="BJ5" s="72" t="s">
        <v>89</v>
      </c>
      <c r="BK5" s="72" t="s">
        <v>90</v>
      </c>
      <c r="BL5" s="72" t="s">
        <v>91</v>
      </c>
      <c r="BM5" s="72" t="s">
        <v>92</v>
      </c>
      <c r="BN5" s="72" t="s">
        <v>93</v>
      </c>
      <c r="BO5" s="72" t="s">
        <v>88</v>
      </c>
      <c r="BP5" s="72" t="s">
        <v>83</v>
      </c>
      <c r="BQ5" s="72" t="s">
        <v>84</v>
      </c>
      <c r="BR5" s="72" t="s">
        <v>85</v>
      </c>
      <c r="BS5" s="72" t="s">
        <v>86</v>
      </c>
      <c r="BT5" s="72" t="s">
        <v>87</v>
      </c>
      <c r="BU5" s="72" t="s">
        <v>89</v>
      </c>
      <c r="BV5" s="72" t="s">
        <v>90</v>
      </c>
      <c r="BW5" s="72" t="s">
        <v>91</v>
      </c>
      <c r="BX5" s="72" t="s">
        <v>92</v>
      </c>
      <c r="BY5" s="72" t="s">
        <v>93</v>
      </c>
      <c r="BZ5" s="72" t="s">
        <v>88</v>
      </c>
      <c r="CA5" s="72" t="s">
        <v>83</v>
      </c>
      <c r="CB5" s="72" t="s">
        <v>84</v>
      </c>
      <c r="CC5" s="72" t="s">
        <v>85</v>
      </c>
      <c r="CD5" s="72" t="s">
        <v>86</v>
      </c>
      <c r="CE5" s="72" t="s">
        <v>87</v>
      </c>
      <c r="CF5" s="72" t="s">
        <v>89</v>
      </c>
      <c r="CG5" s="72" t="s">
        <v>90</v>
      </c>
      <c r="CH5" s="72" t="s">
        <v>91</v>
      </c>
      <c r="CI5" s="72" t="s">
        <v>92</v>
      </c>
      <c r="CJ5" s="72" t="s">
        <v>93</v>
      </c>
      <c r="CK5" s="72" t="s">
        <v>88</v>
      </c>
      <c r="CL5" s="72" t="s">
        <v>83</v>
      </c>
      <c r="CM5" s="72" t="s">
        <v>84</v>
      </c>
      <c r="CN5" s="72" t="s">
        <v>85</v>
      </c>
      <c r="CO5" s="72" t="s">
        <v>86</v>
      </c>
      <c r="CP5" s="72" t="s">
        <v>87</v>
      </c>
      <c r="CQ5" s="72" t="s">
        <v>89</v>
      </c>
      <c r="CR5" s="72" t="s">
        <v>90</v>
      </c>
      <c r="CS5" s="72" t="s">
        <v>91</v>
      </c>
      <c r="CT5" s="72" t="s">
        <v>92</v>
      </c>
      <c r="CU5" s="72" t="s">
        <v>93</v>
      </c>
      <c r="CV5" s="72" t="s">
        <v>88</v>
      </c>
      <c r="CW5" s="72" t="s">
        <v>83</v>
      </c>
      <c r="CX5" s="72" t="s">
        <v>84</v>
      </c>
      <c r="CY5" s="72" t="s">
        <v>85</v>
      </c>
      <c r="CZ5" s="72" t="s">
        <v>86</v>
      </c>
      <c r="DA5" s="72" t="s">
        <v>87</v>
      </c>
      <c r="DB5" s="72" t="s">
        <v>89</v>
      </c>
      <c r="DC5" s="72" t="s">
        <v>90</v>
      </c>
      <c r="DD5" s="72" t="s">
        <v>91</v>
      </c>
      <c r="DE5" s="72" t="s">
        <v>92</v>
      </c>
      <c r="DF5" s="72" t="s">
        <v>93</v>
      </c>
      <c r="DG5" s="72" t="s">
        <v>88</v>
      </c>
      <c r="DH5" s="72" t="s">
        <v>83</v>
      </c>
      <c r="DI5" s="72" t="s">
        <v>84</v>
      </c>
      <c r="DJ5" s="72" t="s">
        <v>85</v>
      </c>
      <c r="DK5" s="72" t="s">
        <v>86</v>
      </c>
      <c r="DL5" s="72" t="s">
        <v>87</v>
      </c>
      <c r="DM5" s="72" t="s">
        <v>89</v>
      </c>
      <c r="DN5" s="72" t="s">
        <v>90</v>
      </c>
      <c r="DO5" s="72" t="s">
        <v>91</v>
      </c>
      <c r="DP5" s="72" t="s">
        <v>92</v>
      </c>
      <c r="DQ5" s="72" t="s">
        <v>93</v>
      </c>
      <c r="DR5" s="72" t="s">
        <v>88</v>
      </c>
      <c r="DS5" s="72" t="s">
        <v>83</v>
      </c>
      <c r="DT5" s="72" t="s">
        <v>84</v>
      </c>
      <c r="DU5" s="72" t="s">
        <v>85</v>
      </c>
      <c r="DV5" s="72" t="s">
        <v>86</v>
      </c>
      <c r="DW5" s="72" t="s">
        <v>87</v>
      </c>
      <c r="DX5" s="72" t="s">
        <v>89</v>
      </c>
      <c r="DY5" s="72" t="s">
        <v>90</v>
      </c>
      <c r="DZ5" s="72" t="s">
        <v>91</v>
      </c>
      <c r="EA5" s="72" t="s">
        <v>92</v>
      </c>
      <c r="EB5" s="72" t="s">
        <v>93</v>
      </c>
      <c r="EC5" s="72" t="s">
        <v>88</v>
      </c>
      <c r="ED5" s="72" t="s">
        <v>83</v>
      </c>
      <c r="EE5" s="72" t="s">
        <v>84</v>
      </c>
      <c r="EF5" s="72" t="s">
        <v>85</v>
      </c>
      <c r="EG5" s="72" t="s">
        <v>86</v>
      </c>
      <c r="EH5" s="72" t="s">
        <v>87</v>
      </c>
      <c r="EI5" s="72" t="s">
        <v>89</v>
      </c>
      <c r="EJ5" s="72" t="s">
        <v>90</v>
      </c>
      <c r="EK5" s="72" t="s">
        <v>91</v>
      </c>
      <c r="EL5" s="72" t="s">
        <v>92</v>
      </c>
      <c r="EM5" s="72" t="s">
        <v>93</v>
      </c>
      <c r="EN5" s="72" t="s">
        <v>88</v>
      </c>
    </row>
    <row r="6" spans="1:144" s="59" customFormat="1">
      <c r="A6" s="60" t="s">
        <v>94</v>
      </c>
      <c r="B6" s="65">
        <f t="shared" ref="B6:W6" si="1">B7</f>
        <v>2019</v>
      </c>
      <c r="C6" s="65">
        <f t="shared" si="1"/>
        <v>454044</v>
      </c>
      <c r="D6" s="65">
        <f t="shared" si="1"/>
        <v>47</v>
      </c>
      <c r="E6" s="65">
        <f t="shared" si="1"/>
        <v>1</v>
      </c>
      <c r="F6" s="65">
        <f t="shared" si="1"/>
        <v>0</v>
      </c>
      <c r="G6" s="65">
        <f t="shared" si="1"/>
        <v>0</v>
      </c>
      <c r="H6" s="65" t="str">
        <f t="shared" si="1"/>
        <v>宮崎県　木城町</v>
      </c>
      <c r="I6" s="65" t="str">
        <f t="shared" si="1"/>
        <v>法非適用</v>
      </c>
      <c r="J6" s="65" t="str">
        <f t="shared" si="1"/>
        <v>水道事業</v>
      </c>
      <c r="K6" s="65" t="str">
        <f t="shared" si="1"/>
        <v>簡易水道事業</v>
      </c>
      <c r="L6" s="65" t="str">
        <f t="shared" si="1"/>
        <v>D3</v>
      </c>
      <c r="M6" s="65" t="str">
        <f t="shared" si="1"/>
        <v>非設置</v>
      </c>
      <c r="N6" s="75" t="str">
        <f t="shared" si="1"/>
        <v>-</v>
      </c>
      <c r="O6" s="75" t="str">
        <f t="shared" si="1"/>
        <v>該当数値なし</v>
      </c>
      <c r="P6" s="75">
        <f t="shared" si="1"/>
        <v>88.58</v>
      </c>
      <c r="Q6" s="75">
        <f t="shared" si="1"/>
        <v>3388</v>
      </c>
      <c r="R6" s="75">
        <f t="shared" si="1"/>
        <v>5181</v>
      </c>
      <c r="S6" s="75">
        <f t="shared" si="1"/>
        <v>145.96</v>
      </c>
      <c r="T6" s="75">
        <f t="shared" si="1"/>
        <v>35.5</v>
      </c>
      <c r="U6" s="75">
        <f t="shared" si="1"/>
        <v>4530</v>
      </c>
      <c r="V6" s="75">
        <f t="shared" si="1"/>
        <v>25.7</v>
      </c>
      <c r="W6" s="75">
        <f t="shared" si="1"/>
        <v>176.26</v>
      </c>
      <c r="X6" s="81">
        <f t="shared" ref="X6:AG6" si="2">IF(X7="",NA(),X7)</f>
        <v>115.53</v>
      </c>
      <c r="Y6" s="81">
        <f t="shared" si="2"/>
        <v>120.8</v>
      </c>
      <c r="Z6" s="81">
        <f t="shared" si="2"/>
        <v>117.69</v>
      </c>
      <c r="AA6" s="81">
        <f t="shared" si="2"/>
        <v>132.61000000000001</v>
      </c>
      <c r="AB6" s="81">
        <f t="shared" si="2"/>
        <v>146.91999999999999</v>
      </c>
      <c r="AC6" s="81">
        <f t="shared" si="2"/>
        <v>76.27</v>
      </c>
      <c r="AD6" s="81">
        <f t="shared" si="2"/>
        <v>77.56</v>
      </c>
      <c r="AE6" s="81">
        <f t="shared" si="2"/>
        <v>78.510000000000005</v>
      </c>
      <c r="AF6" s="81">
        <f t="shared" si="2"/>
        <v>77.91</v>
      </c>
      <c r="AG6" s="81">
        <f t="shared" si="2"/>
        <v>79.099999999999994</v>
      </c>
      <c r="AH6" s="75" t="str">
        <f>IF(AH7="","",IF(AH7="-","【-】","【"&amp;SUBSTITUTE(TEXT(AH7,"#,##0.00"),"-","△")&amp;"】"))</f>
        <v>【76.03】</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343.66</v>
      </c>
      <c r="BF6" s="81">
        <f t="shared" si="5"/>
        <v>300.83999999999997</v>
      </c>
      <c r="BG6" s="81">
        <f t="shared" si="5"/>
        <v>284</v>
      </c>
      <c r="BH6" s="81">
        <f t="shared" si="5"/>
        <v>261.56</v>
      </c>
      <c r="BI6" s="81">
        <f t="shared" si="5"/>
        <v>253.24</v>
      </c>
      <c r="BJ6" s="81">
        <f t="shared" si="5"/>
        <v>1134.67</v>
      </c>
      <c r="BK6" s="81">
        <f t="shared" si="5"/>
        <v>1144.79</v>
      </c>
      <c r="BL6" s="81">
        <f t="shared" si="5"/>
        <v>1061.58</v>
      </c>
      <c r="BM6" s="81">
        <f t="shared" si="5"/>
        <v>1007.7</v>
      </c>
      <c r="BN6" s="81">
        <f t="shared" si="5"/>
        <v>1018.52</v>
      </c>
      <c r="BO6" s="75" t="str">
        <f>IF(BO7="","",IF(BO7="-","【-】","【"&amp;SUBSTITUTE(TEXT(BO7,"#,##0.00"),"-","△")&amp;"】"))</f>
        <v>【1,084.05】</v>
      </c>
      <c r="BP6" s="81">
        <f t="shared" ref="BP6:BY6" si="6">IF(BP7="",NA(),BP7)</f>
        <v>104.34</v>
      </c>
      <c r="BQ6" s="81">
        <f t="shared" si="6"/>
        <v>111.58</v>
      </c>
      <c r="BR6" s="81">
        <f t="shared" si="6"/>
        <v>108.98</v>
      </c>
      <c r="BS6" s="81">
        <f t="shared" si="6"/>
        <v>122.3</v>
      </c>
      <c r="BT6" s="81">
        <f t="shared" si="6"/>
        <v>134.41999999999999</v>
      </c>
      <c r="BU6" s="81">
        <f t="shared" si="6"/>
        <v>40.6</v>
      </c>
      <c r="BV6" s="81">
        <f t="shared" si="6"/>
        <v>56.04</v>
      </c>
      <c r="BW6" s="81">
        <f t="shared" si="6"/>
        <v>58.52</v>
      </c>
      <c r="BX6" s="81">
        <f t="shared" si="6"/>
        <v>59.22</v>
      </c>
      <c r="BY6" s="81">
        <f t="shared" si="6"/>
        <v>58.79</v>
      </c>
      <c r="BZ6" s="75" t="str">
        <f>IF(BZ7="","",IF(BZ7="-","【-】","【"&amp;SUBSTITUTE(TEXT(BZ7,"#,##0.00"),"-","△")&amp;"】"))</f>
        <v>【53.46】</v>
      </c>
      <c r="CA6" s="81">
        <f t="shared" ref="CA6:CJ6" si="7">IF(CA7="",NA(),CA7)</f>
        <v>171.95</v>
      </c>
      <c r="CB6" s="81">
        <f t="shared" si="7"/>
        <v>160.75</v>
      </c>
      <c r="CC6" s="81">
        <f t="shared" si="7"/>
        <v>165.08</v>
      </c>
      <c r="CD6" s="81">
        <f t="shared" si="7"/>
        <v>147.41999999999999</v>
      </c>
      <c r="CE6" s="81">
        <f t="shared" si="7"/>
        <v>134.72999999999999</v>
      </c>
      <c r="CF6" s="81">
        <f t="shared" si="7"/>
        <v>440.03</v>
      </c>
      <c r="CG6" s="81">
        <f t="shared" si="7"/>
        <v>304.35000000000002</v>
      </c>
      <c r="CH6" s="81">
        <f t="shared" si="7"/>
        <v>296.3</v>
      </c>
      <c r="CI6" s="81">
        <f t="shared" si="7"/>
        <v>292.89999999999998</v>
      </c>
      <c r="CJ6" s="81">
        <f t="shared" si="7"/>
        <v>298.25</v>
      </c>
      <c r="CK6" s="75" t="str">
        <f>IF(CK7="","",IF(CK7="-","【-】","【"&amp;SUBSTITUTE(TEXT(CK7,"#,##0.00"),"-","△")&amp;"】"))</f>
        <v>【300.47】</v>
      </c>
      <c r="CL6" s="81">
        <f t="shared" ref="CL6:CU6" si="8">IF(CL7="",NA(),CL7)</f>
        <v>63.96</v>
      </c>
      <c r="CM6" s="81">
        <f t="shared" si="8"/>
        <v>63.31</v>
      </c>
      <c r="CN6" s="81">
        <f t="shared" si="8"/>
        <v>64.319999999999993</v>
      </c>
      <c r="CO6" s="81">
        <f t="shared" si="8"/>
        <v>61.81</v>
      </c>
      <c r="CP6" s="81">
        <f t="shared" si="8"/>
        <v>62.33</v>
      </c>
      <c r="CQ6" s="81">
        <f t="shared" si="8"/>
        <v>57.29</v>
      </c>
      <c r="CR6" s="81">
        <f t="shared" si="8"/>
        <v>55.9</v>
      </c>
      <c r="CS6" s="81">
        <f t="shared" si="8"/>
        <v>57.3</v>
      </c>
      <c r="CT6" s="81">
        <f t="shared" si="8"/>
        <v>56.76</v>
      </c>
      <c r="CU6" s="81">
        <f t="shared" si="8"/>
        <v>56.04</v>
      </c>
      <c r="CV6" s="75" t="str">
        <f>IF(CV7="","",IF(CV7="-","【-】","【"&amp;SUBSTITUTE(TEXT(CV7,"#,##0.00"),"-","△")&amp;"】"))</f>
        <v>【54.90】</v>
      </c>
      <c r="CW6" s="81">
        <f t="shared" ref="CW6:DF6" si="9">IF(CW7="",NA(),CW7)</f>
        <v>91.84</v>
      </c>
      <c r="CX6" s="81">
        <f t="shared" si="9"/>
        <v>93.72</v>
      </c>
      <c r="CY6" s="81">
        <f t="shared" si="9"/>
        <v>92.33</v>
      </c>
      <c r="CZ6" s="81">
        <f t="shared" si="9"/>
        <v>94.53</v>
      </c>
      <c r="DA6" s="81">
        <f t="shared" si="9"/>
        <v>92.29</v>
      </c>
      <c r="DB6" s="81">
        <f t="shared" si="9"/>
        <v>73.69</v>
      </c>
      <c r="DC6" s="81">
        <f t="shared" si="9"/>
        <v>73.28</v>
      </c>
      <c r="DD6" s="81">
        <f t="shared" si="9"/>
        <v>72.42</v>
      </c>
      <c r="DE6" s="81">
        <f t="shared" si="9"/>
        <v>73.069999999999993</v>
      </c>
      <c r="DF6" s="81">
        <f t="shared" si="9"/>
        <v>72.78</v>
      </c>
      <c r="DG6" s="75" t="str">
        <f>IF(DG7="","",IF(DG7="-","【-】","【"&amp;SUBSTITUTE(TEXT(DG7,"#,##0.00"),"-","△")&amp;"】"))</f>
        <v>【73.31】</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81">
        <f t="shared" ref="ED6:EM6" si="12">IF(ED7="",NA(),ED7)</f>
        <v>0.2</v>
      </c>
      <c r="EE6" s="81">
        <f t="shared" si="12"/>
        <v>9.e-002</v>
      </c>
      <c r="EF6" s="81">
        <f t="shared" si="12"/>
        <v>0.41</v>
      </c>
      <c r="EG6" s="81">
        <f t="shared" si="12"/>
        <v>0.37</v>
      </c>
      <c r="EH6" s="81">
        <f t="shared" si="12"/>
        <v>0.36</v>
      </c>
      <c r="EI6" s="81">
        <f t="shared" si="12"/>
        <v>0.65</v>
      </c>
      <c r="EJ6" s="81">
        <f t="shared" si="12"/>
        <v>0.53</v>
      </c>
      <c r="EK6" s="81">
        <f t="shared" si="12"/>
        <v>0.72</v>
      </c>
      <c r="EL6" s="81">
        <f t="shared" si="12"/>
        <v>0.53</v>
      </c>
      <c r="EM6" s="81">
        <f t="shared" si="12"/>
        <v>0.71</v>
      </c>
      <c r="EN6" s="75" t="str">
        <f>IF(EN7="","",IF(EN7="-","【-】","【"&amp;SUBSTITUTE(TEXT(EN7,"#,##0.00"),"-","△")&amp;"】"))</f>
        <v>【0.56】</v>
      </c>
    </row>
    <row r="7" spans="1:144" s="59" customFormat="1">
      <c r="A7" s="60"/>
      <c r="B7" s="66">
        <v>2019</v>
      </c>
      <c r="C7" s="66">
        <v>454044</v>
      </c>
      <c r="D7" s="66">
        <v>47</v>
      </c>
      <c r="E7" s="66">
        <v>1</v>
      </c>
      <c r="F7" s="66">
        <v>0</v>
      </c>
      <c r="G7" s="66">
        <v>0</v>
      </c>
      <c r="H7" s="66" t="s">
        <v>95</v>
      </c>
      <c r="I7" s="66" t="s">
        <v>96</v>
      </c>
      <c r="J7" s="66" t="s">
        <v>97</v>
      </c>
      <c r="K7" s="66" t="s">
        <v>98</v>
      </c>
      <c r="L7" s="66" t="s">
        <v>99</v>
      </c>
      <c r="M7" s="66" t="s">
        <v>12</v>
      </c>
      <c r="N7" s="76" t="s">
        <v>37</v>
      </c>
      <c r="O7" s="76" t="s">
        <v>100</v>
      </c>
      <c r="P7" s="76">
        <v>88.58</v>
      </c>
      <c r="Q7" s="76">
        <v>3388</v>
      </c>
      <c r="R7" s="76">
        <v>5181</v>
      </c>
      <c r="S7" s="76">
        <v>145.96</v>
      </c>
      <c r="T7" s="76">
        <v>35.5</v>
      </c>
      <c r="U7" s="76">
        <v>4530</v>
      </c>
      <c r="V7" s="76">
        <v>25.7</v>
      </c>
      <c r="W7" s="76">
        <v>176.26</v>
      </c>
      <c r="X7" s="76">
        <v>115.53</v>
      </c>
      <c r="Y7" s="76">
        <v>120.8</v>
      </c>
      <c r="Z7" s="76">
        <v>117.69</v>
      </c>
      <c r="AA7" s="76">
        <v>132.61000000000001</v>
      </c>
      <c r="AB7" s="76">
        <v>146.91999999999999</v>
      </c>
      <c r="AC7" s="76">
        <v>76.27</v>
      </c>
      <c r="AD7" s="76">
        <v>77.56</v>
      </c>
      <c r="AE7" s="76">
        <v>78.510000000000005</v>
      </c>
      <c r="AF7" s="76">
        <v>77.91</v>
      </c>
      <c r="AG7" s="76">
        <v>79.099999999999994</v>
      </c>
      <c r="AH7" s="76">
        <v>76.03</v>
      </c>
      <c r="AI7" s="76"/>
      <c r="AJ7" s="76"/>
      <c r="AK7" s="76"/>
      <c r="AL7" s="76"/>
      <c r="AM7" s="76"/>
      <c r="AN7" s="76"/>
      <c r="AO7" s="76"/>
      <c r="AP7" s="76"/>
      <c r="AQ7" s="76"/>
      <c r="AR7" s="76"/>
      <c r="AS7" s="76"/>
      <c r="AT7" s="76"/>
      <c r="AU7" s="76"/>
      <c r="AV7" s="76"/>
      <c r="AW7" s="76"/>
      <c r="AX7" s="76"/>
      <c r="AY7" s="76"/>
      <c r="AZ7" s="76"/>
      <c r="BA7" s="76"/>
      <c r="BB7" s="76"/>
      <c r="BC7" s="76"/>
      <c r="BD7" s="76"/>
      <c r="BE7" s="76">
        <v>343.66</v>
      </c>
      <c r="BF7" s="76">
        <v>300.83999999999997</v>
      </c>
      <c r="BG7" s="76">
        <v>284</v>
      </c>
      <c r="BH7" s="76">
        <v>261.56</v>
      </c>
      <c r="BI7" s="76">
        <v>253.24</v>
      </c>
      <c r="BJ7" s="76">
        <v>1134.67</v>
      </c>
      <c r="BK7" s="76">
        <v>1144.79</v>
      </c>
      <c r="BL7" s="76">
        <v>1061.58</v>
      </c>
      <c r="BM7" s="76">
        <v>1007.7</v>
      </c>
      <c r="BN7" s="76">
        <v>1018.52</v>
      </c>
      <c r="BO7" s="76">
        <v>1084.05</v>
      </c>
      <c r="BP7" s="76">
        <v>104.34</v>
      </c>
      <c r="BQ7" s="76">
        <v>111.58</v>
      </c>
      <c r="BR7" s="76">
        <v>108.98</v>
      </c>
      <c r="BS7" s="76">
        <v>122.3</v>
      </c>
      <c r="BT7" s="76">
        <v>134.41999999999999</v>
      </c>
      <c r="BU7" s="76">
        <v>40.6</v>
      </c>
      <c r="BV7" s="76">
        <v>56.04</v>
      </c>
      <c r="BW7" s="76">
        <v>58.52</v>
      </c>
      <c r="BX7" s="76">
        <v>59.22</v>
      </c>
      <c r="BY7" s="76">
        <v>58.79</v>
      </c>
      <c r="BZ7" s="76">
        <v>53.46</v>
      </c>
      <c r="CA7" s="76">
        <v>171.95</v>
      </c>
      <c r="CB7" s="76">
        <v>160.75</v>
      </c>
      <c r="CC7" s="76">
        <v>165.08</v>
      </c>
      <c r="CD7" s="76">
        <v>147.41999999999999</v>
      </c>
      <c r="CE7" s="76">
        <v>134.72999999999999</v>
      </c>
      <c r="CF7" s="76">
        <v>440.03</v>
      </c>
      <c r="CG7" s="76">
        <v>304.35000000000002</v>
      </c>
      <c r="CH7" s="76">
        <v>296.3</v>
      </c>
      <c r="CI7" s="76">
        <v>292.89999999999998</v>
      </c>
      <c r="CJ7" s="76">
        <v>298.25</v>
      </c>
      <c r="CK7" s="76">
        <v>300.47000000000003</v>
      </c>
      <c r="CL7" s="76">
        <v>63.96</v>
      </c>
      <c r="CM7" s="76">
        <v>63.31</v>
      </c>
      <c r="CN7" s="76">
        <v>64.319999999999993</v>
      </c>
      <c r="CO7" s="76">
        <v>61.81</v>
      </c>
      <c r="CP7" s="76">
        <v>62.33</v>
      </c>
      <c r="CQ7" s="76">
        <v>57.29</v>
      </c>
      <c r="CR7" s="76">
        <v>55.9</v>
      </c>
      <c r="CS7" s="76">
        <v>57.3</v>
      </c>
      <c r="CT7" s="76">
        <v>56.76</v>
      </c>
      <c r="CU7" s="76">
        <v>56.04</v>
      </c>
      <c r="CV7" s="76">
        <v>54.9</v>
      </c>
      <c r="CW7" s="76">
        <v>91.84</v>
      </c>
      <c r="CX7" s="76">
        <v>93.72</v>
      </c>
      <c r="CY7" s="76">
        <v>92.33</v>
      </c>
      <c r="CZ7" s="76">
        <v>94.53</v>
      </c>
      <c r="DA7" s="76">
        <v>92.29</v>
      </c>
      <c r="DB7" s="76">
        <v>73.69</v>
      </c>
      <c r="DC7" s="76">
        <v>73.28</v>
      </c>
      <c r="DD7" s="76">
        <v>72.42</v>
      </c>
      <c r="DE7" s="76">
        <v>73.069999999999993</v>
      </c>
      <c r="DF7" s="76">
        <v>72.78</v>
      </c>
      <c r="DG7" s="76">
        <v>73.31</v>
      </c>
      <c r="DH7" s="76"/>
      <c r="DI7" s="76"/>
      <c r="DJ7" s="76"/>
      <c r="DK7" s="76"/>
      <c r="DL7" s="76"/>
      <c r="DM7" s="76"/>
      <c r="DN7" s="76"/>
      <c r="DO7" s="76"/>
      <c r="DP7" s="76"/>
      <c r="DQ7" s="76"/>
      <c r="DR7" s="76"/>
      <c r="DS7" s="76"/>
      <c r="DT7" s="76"/>
      <c r="DU7" s="76"/>
      <c r="DV7" s="76"/>
      <c r="DW7" s="76"/>
      <c r="DX7" s="76"/>
      <c r="DY7" s="76"/>
      <c r="DZ7" s="76"/>
      <c r="EA7" s="76"/>
      <c r="EB7" s="76"/>
      <c r="EC7" s="76"/>
      <c r="ED7" s="76">
        <v>0.2</v>
      </c>
      <c r="EE7" s="76">
        <v>9.e-002</v>
      </c>
      <c r="EF7" s="76">
        <v>0.41</v>
      </c>
      <c r="EG7" s="76">
        <v>0.37</v>
      </c>
      <c r="EH7" s="76">
        <v>0.36</v>
      </c>
      <c r="EI7" s="76">
        <v>0.65</v>
      </c>
      <c r="EJ7" s="76">
        <v>0.53</v>
      </c>
      <c r="EK7" s="76">
        <v>0.72</v>
      </c>
      <c r="EL7" s="76">
        <v>0.53</v>
      </c>
      <c r="EM7" s="76">
        <v>0.71</v>
      </c>
      <c r="EN7" s="76">
        <v>0.56000000000000005</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101</v>
      </c>
      <c r="C9" s="61" t="s">
        <v>102</v>
      </c>
      <c r="D9" s="61" t="s">
        <v>103</v>
      </c>
      <c r="E9" s="61" t="s">
        <v>104</v>
      </c>
      <c r="F9" s="61" t="s">
        <v>105</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51</v>
      </c>
      <c r="B10" s="67">
        <f>DATEVALUE($B7+12-B11&amp;"/1/"&amp;B12)</f>
        <v>46388</v>
      </c>
      <c r="C10" s="67">
        <f>DATEVALUE($B7+12-C11&amp;"/1/"&amp;C12)</f>
        <v>46753</v>
      </c>
      <c r="D10" s="67">
        <f>DATEVALUE($B7+12-D11&amp;"/1/"&amp;D12)</f>
        <v>47119</v>
      </c>
      <c r="E10" s="67">
        <f>DATEVALUE($B7+12-E11&amp;"/1/"&amp;E12)</f>
        <v>47484</v>
      </c>
      <c r="F10" s="69">
        <f>DATEVALUE($B7+12-F11&amp;"/1/"&amp;F12)</f>
        <v>47849</v>
      </c>
    </row>
    <row r="11" spans="1:144">
      <c r="B11">
        <v>4</v>
      </c>
      <c r="C11">
        <v>3</v>
      </c>
      <c r="D11">
        <v>2</v>
      </c>
      <c r="E11">
        <v>1</v>
      </c>
      <c r="F11">
        <v>0</v>
      </c>
      <c r="G11" t="s">
        <v>106</v>
      </c>
    </row>
    <row r="12" spans="1:144">
      <c r="B12">
        <v>1</v>
      </c>
      <c r="C12">
        <v>1</v>
      </c>
      <c r="D12">
        <v>1</v>
      </c>
      <c r="E12">
        <v>1</v>
      </c>
      <c r="F12">
        <v>1</v>
      </c>
      <c r="G12" t="s">
        <v>107</v>
      </c>
    </row>
    <row r="13" spans="1:144">
      <c r="B13" t="s">
        <v>108</v>
      </c>
      <c r="C13" t="s">
        <v>108</v>
      </c>
      <c r="D13" t="s">
        <v>108</v>
      </c>
      <c r="E13" t="s">
        <v>108</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財政課(1)</cp:lastModifiedBy>
  <cp:lastPrinted>2021-02-18T22:55:52Z</cp:lastPrinted>
  <dcterms:created xsi:type="dcterms:W3CDTF">2020-12-04T02:23:03Z</dcterms:created>
  <dcterms:modified xsi:type="dcterms:W3CDTF">2021-02-25T01:12:03Z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2021-02-25T01:12:03Z</vt:filetime>
  </property>
</Properties>
</file>