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Q8OLwA9jZGU/a8yFWkMWgap6E/Veub6JZLyfoKUCcWYZy63n3gbZK7WTlVYdBEhZYGWSwrSlDfZPKZ7KNSr5rw==" workbookSaltValue="yLqiONB/f+Kwqa9UeeIMVQ==" workbookSpinCount="100000"/>
  <bookViews>
    <workbookView xWindow="-105" yWindow="-105" windowWidth="23250" windowHeight="12570"/>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<sst xmlns="http://schemas.openxmlformats.org/spreadsheetml/2006/main" xmlns:r="http://schemas.openxmlformats.org/officeDocument/2006/relationships" count="116" uniqueCount="116">
  <si>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</si>
  <si>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</si>
  <si>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</si>
  <si>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</si>
  <si>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</si>
  <si>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</si>
  <si>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</si>
  <si>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</si>
  <si>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</si>
  <si>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</si>
  <si>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</si>
  <si>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</si>
  <si>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</si>
  <si>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</si>
  <si>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</si>
  <si>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</si>
  <si>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</si>
  <si>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</si>
  <si>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</si>
  <si>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</si>
  <si>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</si>
  <si>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</si>
  <si>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</si>
  <si>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</si>
  <si>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</si>
  <si>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</si>
  <si>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</si>
  <si>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</si>
  <si>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</si>
  <si>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</si>
  <si>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</si>
  <si>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</si>
  <si>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</si>
  <si>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</si>
  <si>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</si>
  <si>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</si>
  <si>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</si>
  <si>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</si>
  <si>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</si>
  <si>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</si>
  <si>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</si>
  <si>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</si>
  <si>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</si>
  <si>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</si>
  <si>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</si>
  <si>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</si>
  <si>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</si>
  <si>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</si>
  <si>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</si>
  <si>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</si>
  <si>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</si>
  <si>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</si>
  <si>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</si>
  <si>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</si>
  <si>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</si>
  <si>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</si>
  <si>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</si>
  <si>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</si>
  <si>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</si>
  <si>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</si>
  <si>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</si>
  <si>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</si>
  <si>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</si>
  <si>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</si>
  <si>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</si>
  <si>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</si>
  <si>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</si>
  <si>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</si>
  <si>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</si>
  <si>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</si>
  <si>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</si>
  <si>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</si>
  <si>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</si>
  <si>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</si>
  <si>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</si>
  <si>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</si>
  <si>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</si>
  <si>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</si>
  <si>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</si>
  <si>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</si>
  <si>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</si>
  <si>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</si>
  <si>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</si>
  <si>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</si>
  <si>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</si>
  <si>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</si>
  <si>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</si>
  <si>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</si>
  <si>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</si>
  <si>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</si>
  <si>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</si>
  <si>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</si>
  <si>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</si>
  <si>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</si>
  <si>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</si>
  <si>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</si>
  <si>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</si>
  <si>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宮崎県　木城町</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</si>
  <si>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</si>
  <si>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</si>
  <si>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</si>
  <si>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</si>
  <si>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</si>
  <si>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</si>
  <si>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</si>
  <si>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</si>
  <si>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</si>
  <si>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</si>
  <si>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</si>
  <si>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</si>
  <si>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</si>
  <si>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</si>
  <si>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</si>
  <si>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供用開始から１７年経過しておりますが、管渠については大きな問題となるような老朽化はありません。
しかし、浄化センターの機械設備、電気設備等の更新が必要になってくるため財源確保の検討が必要であります。</t>
    <rPh sb="10" eb="12">
      <t>ケイカ</t>
    </rPh>
    <rPh sb="20" eb="22">
      <t>カンキョ</t>
    </rPh>
    <rPh sb="27" eb="28">
      <t>オオ</t>
    </rPh>
    <rPh sb="30" eb="32">
      <t>モンダイ</t>
    </rPh>
    <rPh sb="38" eb="41">
      <t>ロウキュウカ</t>
    </rPh>
    <rPh sb="60" eb="62">
      <t>キカイ</t>
    </rPh>
    <rPh sb="65" eb="67">
      <t>デンキ</t>
    </rPh>
    <rPh sb="67" eb="69">
      <t>セツビ</t>
    </rPh>
    <rPh sb="69" eb="70">
      <t>トウ</t>
    </rPh>
    <phoneticPr fontId="1"/>
  </si>
  <si>
    <t>　一般会計繰入金など使用料以外の収入への依存度が大きいことから、経営の健全性を高めるためにも、汚水処理原価を考慮した適切な料金水準についての検討が必要であります。
　管渠、施設設備等の老朽化に対応するため、浄化センターのストックマネジメント計画に基づき、限られた財源の中で優先順位を付けた更新も必要となってきます。
　平成３０年度から経営戦略を基に料金等審議会で料金改定について審議を行い、令和２年度に改定を行います。</t>
    <rPh sb="192" eb="193">
      <t>オコナ</t>
    </rPh>
    <rPh sb="195" eb="197">
      <t>レイワ</t>
    </rPh>
    <rPh sb="198" eb="200">
      <t>ネンド</t>
    </rPh>
    <rPh sb="201" eb="203">
      <t>カイテイ</t>
    </rPh>
    <rPh sb="204" eb="205">
      <t>オコナ</t>
    </rPh>
    <phoneticPr fontId="1"/>
  </si>
  <si>
    <t>　町民の生活改善と小丸川の水質保全を目的に、特定環境保全公共下水道として整備されたこともあり、当初より低料金で加入促進を図ってきました。そのため、「①収益的収支比率」が１００％を下回っており、経営の健全性が確保されているとはいえません。また、前年度より悪化傾向であり、使用料以外の収入への依存度が大きい事から、適正な下水道使用料金についての見直しが必要であります。
　「⑥汚水処理原価」は前年度より高く、一方の「⑤経費回収率」は前年度より低くなっています。しかし、経営上の変化はありません。使用料で回収すべき経費を賄っておらず、依然として収支バランスを考慮した経営の効率性については改善する必要があります。
　「⑦施設利用率」は、類似団体平均値を上回っており、今後も引き続き施設の有効利用を図っていきます。
　「⑧水洗化率」も、９５．８７％と高いことから、今後の料金収入も大きく伸びないものとみています。そこで、適正な料金体制など料金改定を見据えた経営の健全性・効率性の改善が必要なことから、平成３０年度に今後１０年間の収支計画を盛込んだ経営戦略を策定し、料金等審議会において適正な使用料金について審議し、令和２年度に改定を行います。</t>
    <rPh sb="200" eb="201">
      <t>タカ</t>
    </rPh>
    <rPh sb="220" eb="221">
      <t>ヒク</t>
    </rPh>
    <rPh sb="265" eb="267">
      <t>イゼン</t>
    </rPh>
    <rPh sb="506" eb="508">
      <t>レイワ</t>
    </rPh>
    <rPh sb="509" eb="511">
      <t>ネンド</t>
    </rPh>
    <rPh sb="512" eb="514">
      <t>カイテイ</t>
    </rPh>
    <rPh sb="515" eb="516">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</si>
</sst>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formatCode="#,##0.00;&quot;△&quot;#,##0.00;&quot;-&quot;">
                  <c:v>0.28999999999999998</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0.26</c:v>
                </c:pt>
                <c:pt idx="1">
                  <c:v>0.13</c:v>
                </c:pt>
                <c:pt idx="2">
                  <c:v>0.13</c:v>
                </c:pt>
                <c:pt idx="3">
                  <c:v>0.13</c:v>
                </c:pt>
                <c:pt idx="4">
                  <c:v>0.36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47.51</c:v>
                </c:pt>
                <c:pt idx="1">
                  <c:v>45.41</c:v>
                </c:pt>
                <c:pt idx="2">
                  <c:v>45.73</c:v>
                </c:pt>
                <c:pt idx="3">
                  <c:v>46.49</c:v>
                </c:pt>
                <c:pt idx="4">
                  <c:v>44.86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36.65</c:v>
                </c:pt>
                <c:pt idx="1">
                  <c:v>37.72</c:v>
                </c:pt>
                <c:pt idx="2">
                  <c:v>37.08</c:v>
                </c:pt>
                <c:pt idx="3">
                  <c:v>42.56</c:v>
                </c:pt>
                <c:pt idx="4">
                  <c:v>42.47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94.03</c:v>
                </c:pt>
                <c:pt idx="1">
                  <c:v>94.25</c:v>
                </c:pt>
                <c:pt idx="2">
                  <c:v>94.8</c:v>
                </c:pt>
                <c:pt idx="3">
                  <c:v>95.33</c:v>
                </c:pt>
                <c:pt idx="4">
                  <c:v>95.87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68.83</c:v>
                </c:pt>
                <c:pt idx="1">
                  <c:v>68.459999999999994</c:v>
                </c:pt>
                <c:pt idx="2">
                  <c:v>67.22</c:v>
                </c:pt>
                <c:pt idx="3">
                  <c:v>83.32</c:v>
                </c:pt>
                <c:pt idx="4">
                  <c:v>83.75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59.01</c:v>
                </c:pt>
                <c:pt idx="1">
                  <c:v>60.57</c:v>
                </c:pt>
                <c:pt idx="2">
                  <c:v>58</c:v>
                </c:pt>
                <c:pt idx="3">
                  <c:v>53.47</c:v>
                </c:pt>
                <c:pt idx="4">
                  <c:v>52.22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1673.47</c:v>
                </c:pt>
                <c:pt idx="1">
                  <c:v>1592.72</c:v>
                </c:pt>
                <c:pt idx="2">
                  <c:v>1223.96</c:v>
                </c:pt>
                <c:pt idx="3">
                  <c:v>1194.1500000000001</c:v>
                </c:pt>
                <c:pt idx="4">
                  <c:v>1206.79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27.04</c:v>
                </c:pt>
                <c:pt idx="1">
                  <c:v>31.24</c:v>
                </c:pt>
                <c:pt idx="2">
                  <c:v>66.02</c:v>
                </c:pt>
                <c:pt idx="3">
                  <c:v>23.17</c:v>
                </c:pt>
                <c:pt idx="4">
                  <c:v>22.76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49.22</c:v>
                </c:pt>
                <c:pt idx="1">
                  <c:v>53.7</c:v>
                </c:pt>
                <c:pt idx="2">
                  <c:v>61.54</c:v>
                </c:pt>
                <c:pt idx="3">
                  <c:v>72.260000000000005</c:v>
                </c:pt>
                <c:pt idx="4">
                  <c:v>71.84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364.41</c:v>
                </c:pt>
                <c:pt idx="1">
                  <c:v>315.47000000000003</c:v>
                </c:pt>
                <c:pt idx="2">
                  <c:v>150</c:v>
                </c:pt>
                <c:pt idx="3">
                  <c:v>427.9</c:v>
                </c:pt>
                <c:pt idx="4">
                  <c:v>432.95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332.02</c:v>
                </c:pt>
                <c:pt idx="1">
                  <c:v>300.35000000000002</c:v>
                </c:pt>
                <c:pt idx="2">
                  <c:v>267.86</c:v>
                </c:pt>
                <c:pt idx="3">
                  <c:v>230.02</c:v>
                </c:pt>
                <c:pt idx="4">
                  <c:v>228.47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【1,218.70】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【84.20】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【218.56】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【74.17】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宮崎県　木城町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16</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17</v>
      </c>
      <c r="AM7" s="5"/>
      <c r="AN7" s="5"/>
      <c r="AO7" s="5"/>
      <c r="AP7" s="5"/>
      <c r="AQ7" s="5"/>
      <c r="AR7" s="5"/>
      <c r="AS7" s="5"/>
      <c r="AT7" s="5" t="s">
        <v>13</v>
      </c>
      <c r="AU7" s="5"/>
      <c r="AV7" s="5"/>
      <c r="AW7" s="5"/>
      <c r="AX7" s="5"/>
      <c r="AY7" s="5"/>
      <c r="AZ7" s="5"/>
      <c r="BA7" s="5"/>
      <c r="BB7" s="5" t="s">
        <v>18</v>
      </c>
      <c r="BC7" s="5"/>
      <c r="BD7" s="5"/>
      <c r="BE7" s="5"/>
      <c r="BF7" s="5"/>
      <c r="BG7" s="5"/>
      <c r="BH7" s="5"/>
      <c r="BI7" s="5"/>
      <c r="BJ7" s="3"/>
      <c r="BK7" s="3"/>
      <c r="BL7" s="27" t="s">
        <v>19</v>
      </c>
      <c r="BM7" s="39"/>
      <c r="BN7" s="39"/>
      <c r="BO7" s="39"/>
      <c r="BP7" s="39"/>
      <c r="BQ7" s="39"/>
      <c r="BR7" s="39"/>
      <c r="BS7" s="39"/>
      <c r="BT7" s="39"/>
      <c r="BU7" s="39"/>
      <c r="BV7" s="39"/>
      <c r="BW7" s="39"/>
      <c r="BX7" s="39"/>
      <c r="BY7" s="55"/>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5181</v>
      </c>
      <c r="AM8" s="22"/>
      <c r="AN8" s="22"/>
      <c r="AO8" s="22"/>
      <c r="AP8" s="22"/>
      <c r="AQ8" s="22"/>
      <c r="AR8" s="22"/>
      <c r="AS8" s="22"/>
      <c r="AT8" s="7">
        <f>データ!T6</f>
        <v>145.96</v>
      </c>
      <c r="AU8" s="7"/>
      <c r="AV8" s="7"/>
      <c r="AW8" s="7"/>
      <c r="AX8" s="7"/>
      <c r="AY8" s="7"/>
      <c r="AZ8" s="7"/>
      <c r="BA8" s="7"/>
      <c r="BB8" s="7">
        <f>データ!U6</f>
        <v>35.5</v>
      </c>
      <c r="BC8" s="7"/>
      <c r="BD8" s="7"/>
      <c r="BE8" s="7"/>
      <c r="BF8" s="7"/>
      <c r="BG8" s="7"/>
      <c r="BH8" s="7"/>
      <c r="BI8" s="7"/>
      <c r="BJ8" s="3"/>
      <c r="BK8" s="3"/>
      <c r="BL8" s="28" t="s">
        <v>15</v>
      </c>
      <c r="BM8" s="40"/>
      <c r="BN8" s="49" t="s">
        <v>21</v>
      </c>
      <c r="BO8" s="52"/>
      <c r="BP8" s="52"/>
      <c r="BQ8" s="52"/>
      <c r="BR8" s="52"/>
      <c r="BS8" s="52"/>
      <c r="BT8" s="52"/>
      <c r="BU8" s="52"/>
      <c r="BV8" s="52"/>
      <c r="BW8" s="52"/>
      <c r="BX8" s="52"/>
      <c r="BY8" s="56"/>
    </row>
    <row r="9" spans="1:78" ht="18.75" customHeight="1">
      <c r="A9" s="2"/>
      <c r="B9" s="5" t="s">
        <v>3</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41"/>
      <c r="BN9" s="50" t="s">
        <v>36</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70.959999999999994</v>
      </c>
      <c r="Q10" s="7"/>
      <c r="R10" s="7"/>
      <c r="S10" s="7"/>
      <c r="T10" s="7"/>
      <c r="U10" s="7"/>
      <c r="V10" s="7"/>
      <c r="W10" s="7">
        <f>データ!Q6</f>
        <v>105.35</v>
      </c>
      <c r="X10" s="7"/>
      <c r="Y10" s="7"/>
      <c r="Z10" s="7"/>
      <c r="AA10" s="7"/>
      <c r="AB10" s="7"/>
      <c r="AC10" s="7"/>
      <c r="AD10" s="22">
        <f>データ!R6</f>
        <v>1694</v>
      </c>
      <c r="AE10" s="22"/>
      <c r="AF10" s="22"/>
      <c r="AG10" s="22"/>
      <c r="AH10" s="22"/>
      <c r="AI10" s="22"/>
      <c r="AJ10" s="22"/>
      <c r="AK10" s="2"/>
      <c r="AL10" s="22">
        <f>データ!V6</f>
        <v>3629</v>
      </c>
      <c r="AM10" s="22"/>
      <c r="AN10" s="22"/>
      <c r="AO10" s="22"/>
      <c r="AP10" s="22"/>
      <c r="AQ10" s="22"/>
      <c r="AR10" s="22"/>
      <c r="AS10" s="22"/>
      <c r="AT10" s="7">
        <f>データ!W6</f>
        <v>1.27</v>
      </c>
      <c r="AU10" s="7"/>
      <c r="AV10" s="7"/>
      <c r="AW10" s="7"/>
      <c r="AX10" s="7"/>
      <c r="AY10" s="7"/>
      <c r="AZ10" s="7"/>
      <c r="BA10" s="7"/>
      <c r="BB10" s="7">
        <f>データ!X6</f>
        <v>2857.48</v>
      </c>
      <c r="BC10" s="7"/>
      <c r="BD10" s="7"/>
      <c r="BE10" s="7"/>
      <c r="BF10" s="7"/>
      <c r="BG10" s="7"/>
      <c r="BH10" s="7"/>
      <c r="BI10" s="7"/>
      <c r="BJ10" s="2"/>
      <c r="BK10" s="2"/>
      <c r="BL10" s="30" t="s">
        <v>37</v>
      </c>
      <c r="BM10" s="42"/>
      <c r="BN10" s="51" t="s">
        <v>38</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43</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113</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5"/>
      <c r="BN66" s="45"/>
      <c r="BO66" s="45"/>
      <c r="BP66" s="45"/>
      <c r="BQ66" s="45"/>
      <c r="BR66" s="45"/>
      <c r="BS66" s="45"/>
      <c r="BT66" s="45"/>
      <c r="BU66" s="45"/>
      <c r="BV66" s="45"/>
      <c r="BW66" s="45"/>
      <c r="BX66" s="45"/>
      <c r="BY66" s="45"/>
      <c r="BZ66" s="61"/>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5"/>
      <c r="BN67" s="45"/>
      <c r="BO67" s="45"/>
      <c r="BP67" s="45"/>
      <c r="BQ67" s="45"/>
      <c r="BR67" s="45"/>
      <c r="BS67" s="45"/>
      <c r="BT67" s="45"/>
      <c r="BU67" s="45"/>
      <c r="BV67" s="45"/>
      <c r="BW67" s="45"/>
      <c r="BX67" s="45"/>
      <c r="BY67" s="45"/>
      <c r="BZ67" s="61"/>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5"/>
      <c r="BN68" s="45"/>
      <c r="BO68" s="45"/>
      <c r="BP68" s="45"/>
      <c r="BQ68" s="45"/>
      <c r="BR68" s="45"/>
      <c r="BS68" s="45"/>
      <c r="BT68" s="45"/>
      <c r="BU68" s="45"/>
      <c r="BV68" s="45"/>
      <c r="BW68" s="45"/>
      <c r="BX68" s="45"/>
      <c r="BY68" s="45"/>
      <c r="BZ68" s="61"/>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5"/>
      <c r="BN69" s="45"/>
      <c r="BO69" s="45"/>
      <c r="BP69" s="45"/>
      <c r="BQ69" s="45"/>
      <c r="BR69" s="45"/>
      <c r="BS69" s="45"/>
      <c r="BT69" s="45"/>
      <c r="BU69" s="45"/>
      <c r="BV69" s="45"/>
      <c r="BW69" s="45"/>
      <c r="BX69" s="45"/>
      <c r="BY69" s="45"/>
      <c r="BZ69" s="61"/>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5"/>
      <c r="BN70" s="45"/>
      <c r="BO70" s="45"/>
      <c r="BP70" s="45"/>
      <c r="BQ70" s="45"/>
      <c r="BR70" s="45"/>
      <c r="BS70" s="45"/>
      <c r="BT70" s="45"/>
      <c r="BU70" s="45"/>
      <c r="BV70" s="45"/>
      <c r="BW70" s="45"/>
      <c r="BX70" s="45"/>
      <c r="BY70" s="45"/>
      <c r="BZ70" s="61"/>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5"/>
      <c r="BN71" s="45"/>
      <c r="BO71" s="45"/>
      <c r="BP71" s="45"/>
      <c r="BQ71" s="45"/>
      <c r="BR71" s="45"/>
      <c r="BS71" s="45"/>
      <c r="BT71" s="45"/>
      <c r="BU71" s="45"/>
      <c r="BV71" s="45"/>
      <c r="BW71" s="45"/>
      <c r="BX71" s="45"/>
      <c r="BY71" s="45"/>
      <c r="BZ71" s="61"/>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5"/>
      <c r="BN72" s="45"/>
      <c r="BO72" s="45"/>
      <c r="BP72" s="45"/>
      <c r="BQ72" s="45"/>
      <c r="BR72" s="45"/>
      <c r="BS72" s="45"/>
      <c r="BT72" s="45"/>
      <c r="BU72" s="45"/>
      <c r="BV72" s="45"/>
      <c r="BW72" s="45"/>
      <c r="BX72" s="45"/>
      <c r="BY72" s="45"/>
      <c r="BZ72" s="61"/>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5"/>
      <c r="BN73" s="45"/>
      <c r="BO73" s="45"/>
      <c r="BP73" s="45"/>
      <c r="BQ73" s="45"/>
      <c r="BR73" s="45"/>
      <c r="BS73" s="45"/>
      <c r="BT73" s="45"/>
      <c r="BU73" s="45"/>
      <c r="BV73" s="45"/>
      <c r="BW73" s="45"/>
      <c r="BX73" s="45"/>
      <c r="BY73" s="45"/>
      <c r="BZ73" s="61"/>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5"/>
      <c r="BN74" s="45"/>
      <c r="BO74" s="45"/>
      <c r="BP74" s="45"/>
      <c r="BQ74" s="45"/>
      <c r="BR74" s="45"/>
      <c r="BS74" s="45"/>
      <c r="BT74" s="45"/>
      <c r="BU74" s="45"/>
      <c r="BV74" s="45"/>
      <c r="BW74" s="45"/>
      <c r="BX74" s="45"/>
      <c r="BY74" s="45"/>
      <c r="BZ74" s="61"/>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5"/>
      <c r="BN75" s="45"/>
      <c r="BO75" s="45"/>
      <c r="BP75" s="45"/>
      <c r="BQ75" s="45"/>
      <c r="BR75" s="45"/>
      <c r="BS75" s="45"/>
      <c r="BT75" s="45"/>
      <c r="BU75" s="45"/>
      <c r="BV75" s="45"/>
      <c r="BW75" s="45"/>
      <c r="BX75" s="45"/>
      <c r="BY75" s="45"/>
      <c r="BZ75" s="61"/>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5"/>
      <c r="BN76" s="45"/>
      <c r="BO76" s="45"/>
      <c r="BP76" s="45"/>
      <c r="BQ76" s="45"/>
      <c r="BR76" s="45"/>
      <c r="BS76" s="45"/>
      <c r="BT76" s="45"/>
      <c r="BU76" s="45"/>
      <c r="BV76" s="45"/>
      <c r="BW76" s="45"/>
      <c r="BX76" s="45"/>
      <c r="BY76" s="45"/>
      <c r="BZ76" s="61"/>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5"/>
      <c r="BN77" s="45"/>
      <c r="BO77" s="45"/>
      <c r="BP77" s="45"/>
      <c r="BQ77" s="45"/>
      <c r="BR77" s="45"/>
      <c r="BS77" s="45"/>
      <c r="BT77" s="45"/>
      <c r="BU77" s="45"/>
      <c r="BV77" s="45"/>
      <c r="BW77" s="45"/>
      <c r="BX77" s="45"/>
      <c r="BY77" s="45"/>
      <c r="BZ77" s="61"/>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5"/>
      <c r="BN78" s="45"/>
      <c r="BO78" s="45"/>
      <c r="BP78" s="45"/>
      <c r="BQ78" s="45"/>
      <c r="BR78" s="45"/>
      <c r="BS78" s="45"/>
      <c r="BT78" s="45"/>
      <c r="BU78" s="45"/>
      <c r="BV78" s="45"/>
      <c r="BW78" s="45"/>
      <c r="BX78" s="45"/>
      <c r="BY78" s="45"/>
      <c r="BZ78" s="61"/>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5"/>
      <c r="BN79" s="45"/>
      <c r="BO79" s="45"/>
      <c r="BP79" s="45"/>
      <c r="BQ79" s="45"/>
      <c r="BR79" s="45"/>
      <c r="BS79" s="45"/>
      <c r="BT79" s="45"/>
      <c r="BU79" s="45"/>
      <c r="BV79" s="45"/>
      <c r="BW79" s="45"/>
      <c r="BX79" s="45"/>
      <c r="BY79" s="45"/>
      <c r="BZ79" s="61"/>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5"/>
      <c r="BN80" s="45"/>
      <c r="BO80" s="45"/>
      <c r="BP80" s="45"/>
      <c r="BQ80" s="45"/>
      <c r="BR80" s="45"/>
      <c r="BS80" s="45"/>
      <c r="BT80" s="45"/>
      <c r="BU80" s="45"/>
      <c r="BV80" s="45"/>
      <c r="BW80" s="45"/>
      <c r="BX80" s="45"/>
      <c r="BY80" s="45"/>
      <c r="BZ80" s="61"/>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5"/>
      <c r="BN81" s="45"/>
      <c r="BO81" s="45"/>
      <c r="BP81" s="45"/>
      <c r="BQ81" s="45"/>
      <c r="BR81" s="45"/>
      <c r="BS81" s="45"/>
      <c r="BT81" s="45"/>
      <c r="BU81" s="45"/>
      <c r="BV81" s="45"/>
      <c r="BW81" s="45"/>
      <c r="BX81" s="45"/>
      <c r="BY81" s="45"/>
      <c r="BZ81" s="61"/>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6"/>
      <c r="BN82" s="46"/>
      <c r="BO82" s="46"/>
      <c r="BP82" s="46"/>
      <c r="BQ82" s="46"/>
      <c r="BR82" s="46"/>
      <c r="BS82" s="46"/>
      <c r="BT82" s="46"/>
      <c r="BU82" s="46"/>
      <c r="BV82" s="46"/>
      <c r="BW82" s="46"/>
      <c r="BX82" s="46"/>
      <c r="BY82" s="46"/>
      <c r="BZ82" s="62"/>
    </row>
    <row r="83" spans="1:78">
      <c r="C83" s="2" t="s">
        <v>44</v>
      </c>
    </row>
    <row r="84" spans="1:78">
      <c r="C84" s="2"/>
    </row>
    <row r="85" spans="1:78" hidden="1">
      <c r="B85" s="12" t="s">
        <v>45</v>
      </c>
      <c r="C85" s="12"/>
      <c r="D85" s="12"/>
      <c r="E85" s="12" t="s">
        <v>47</v>
      </c>
      <c r="F85" s="12" t="s">
        <v>48</v>
      </c>
      <c r="G85" s="12" t="s">
        <v>49</v>
      </c>
      <c r="H85" s="12" t="s">
        <v>42</v>
      </c>
      <c r="I85" s="12" t="s">
        <v>10</v>
      </c>
      <c r="J85" s="12" t="s">
        <v>50</v>
      </c>
      <c r="K85" s="12" t="s">
        <v>51</v>
      </c>
      <c r="L85" s="12" t="s">
        <v>32</v>
      </c>
      <c r="M85" s="12" t="s">
        <v>35</v>
      </c>
      <c r="N85" s="12" t="s">
        <v>52</v>
      </c>
      <c r="O85" s="12" t="s">
        <v>54</v>
      </c>
    </row>
    <row r="86" spans="1:78" hidden="1">
      <c r="B86" s="12"/>
      <c r="C86" s="12"/>
      <c r="D86" s="12"/>
      <c r="E86" s="12" t="str">
        <f>データ!AI6</f>
        <v/>
      </c>
      <c r="F86" s="12" t="s">
        <v>39</v>
      </c>
      <c r="G86" s="12" t="s">
        <v>39</v>
      </c>
      <c r="H86" s="12" t="str">
        <f>データ!BP6</f>
        <v>【1,218.70】</v>
      </c>
      <c r="I86" s="12" t="str">
        <f>データ!CA6</f>
        <v>【74.17】</v>
      </c>
      <c r="J86" s="12" t="str">
        <f>データ!CL6</f>
        <v>【218.56】</v>
      </c>
      <c r="K86" s="12" t="str">
        <f>データ!CW6</f>
        <v>【42.86】</v>
      </c>
      <c r="L86" s="12" t="str">
        <f>データ!DH6</f>
        <v>【84.20】</v>
      </c>
      <c r="M86" s="12" t="s">
        <v>39</v>
      </c>
      <c r="N86" s="12" t="s">
        <v>39</v>
      </c>
      <c r="O86" s="12" t="str">
        <f>データ!EO6</f>
        <v>【0.28】</v>
      </c>
    </row>
  </sheetData>
  <sheetProtection algorithmName="SHA-512" hashValue="f9rwkHi9B9UvOLsCCF3jEp60DQr75onwGb5CgZpMKA50HECAYzesBrpPIbeTrf5TCXsUulU2z0aKJYyvq+sJIQ==" saltValue="1rMnEbEb19BYs82Xu5H0w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5">
      <c r="A2" s="66" t="s">
        <v>57</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5">
      <c r="A3" s="66" t="s">
        <v>20</v>
      </c>
      <c r="B3" s="68" t="s">
        <v>31</v>
      </c>
      <c r="C3" s="68" t="s">
        <v>59</v>
      </c>
      <c r="D3" s="68" t="s">
        <v>60</v>
      </c>
      <c r="E3" s="68" t="s">
        <v>6</v>
      </c>
      <c r="F3" s="68" t="s">
        <v>5</v>
      </c>
      <c r="G3" s="68" t="s">
        <v>25</v>
      </c>
      <c r="H3" s="75" t="s">
        <v>56</v>
      </c>
      <c r="I3" s="78"/>
      <c r="J3" s="78"/>
      <c r="K3" s="78"/>
      <c r="L3" s="78"/>
      <c r="M3" s="78"/>
      <c r="N3" s="78"/>
      <c r="O3" s="78"/>
      <c r="P3" s="78"/>
      <c r="Q3" s="78"/>
      <c r="R3" s="78"/>
      <c r="S3" s="78"/>
      <c r="T3" s="78"/>
      <c r="U3" s="78"/>
      <c r="V3" s="78"/>
      <c r="W3" s="78"/>
      <c r="X3" s="83"/>
      <c r="Y3" s="86" t="s">
        <v>53</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12</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c r="A4" s="66" t="s">
        <v>61</v>
      </c>
      <c r="B4" s="69"/>
      <c r="C4" s="69"/>
      <c r="D4" s="69"/>
      <c r="E4" s="69"/>
      <c r="F4" s="69"/>
      <c r="G4" s="69"/>
      <c r="H4" s="76"/>
      <c r="I4" s="79"/>
      <c r="J4" s="79"/>
      <c r="K4" s="79"/>
      <c r="L4" s="79"/>
      <c r="M4" s="79"/>
      <c r="N4" s="79"/>
      <c r="O4" s="79"/>
      <c r="P4" s="79"/>
      <c r="Q4" s="79"/>
      <c r="R4" s="79"/>
      <c r="S4" s="79"/>
      <c r="T4" s="79"/>
      <c r="U4" s="79"/>
      <c r="V4" s="79"/>
      <c r="W4" s="79"/>
      <c r="X4" s="84"/>
      <c r="Y4" s="87" t="s">
        <v>24</v>
      </c>
      <c r="Z4" s="87"/>
      <c r="AA4" s="87"/>
      <c r="AB4" s="87"/>
      <c r="AC4" s="87"/>
      <c r="AD4" s="87"/>
      <c r="AE4" s="87"/>
      <c r="AF4" s="87"/>
      <c r="AG4" s="87"/>
      <c r="AH4" s="87"/>
      <c r="AI4" s="87"/>
      <c r="AJ4" s="87" t="s">
        <v>46</v>
      </c>
      <c r="AK4" s="87"/>
      <c r="AL4" s="87"/>
      <c r="AM4" s="87"/>
      <c r="AN4" s="87"/>
      <c r="AO4" s="87"/>
      <c r="AP4" s="87"/>
      <c r="AQ4" s="87"/>
      <c r="AR4" s="87"/>
      <c r="AS4" s="87"/>
      <c r="AT4" s="87"/>
      <c r="AU4" s="87" t="s">
        <v>27</v>
      </c>
      <c r="AV4" s="87"/>
      <c r="AW4" s="87"/>
      <c r="AX4" s="87"/>
      <c r="AY4" s="87"/>
      <c r="AZ4" s="87"/>
      <c r="BA4" s="87"/>
      <c r="BB4" s="87"/>
      <c r="BC4" s="87"/>
      <c r="BD4" s="87"/>
      <c r="BE4" s="87"/>
      <c r="BF4" s="87" t="s">
        <v>63</v>
      </c>
      <c r="BG4" s="87"/>
      <c r="BH4" s="87"/>
      <c r="BI4" s="87"/>
      <c r="BJ4" s="87"/>
      <c r="BK4" s="87"/>
      <c r="BL4" s="87"/>
      <c r="BM4" s="87"/>
      <c r="BN4" s="87"/>
      <c r="BO4" s="87"/>
      <c r="BP4" s="87"/>
      <c r="BQ4" s="87" t="s">
        <v>0</v>
      </c>
      <c r="BR4" s="87"/>
      <c r="BS4" s="87"/>
      <c r="BT4" s="87"/>
      <c r="BU4" s="87"/>
      <c r="BV4" s="87"/>
      <c r="BW4" s="87"/>
      <c r="BX4" s="87"/>
      <c r="BY4" s="87"/>
      <c r="BZ4" s="87"/>
      <c r="CA4" s="87"/>
      <c r="CB4" s="87" t="s">
        <v>62</v>
      </c>
      <c r="CC4" s="87"/>
      <c r="CD4" s="87"/>
      <c r="CE4" s="87"/>
      <c r="CF4" s="87"/>
      <c r="CG4" s="87"/>
      <c r="CH4" s="87"/>
      <c r="CI4" s="87"/>
      <c r="CJ4" s="87"/>
      <c r="CK4" s="87"/>
      <c r="CL4" s="87"/>
      <c r="CM4" s="87" t="s">
        <v>65</v>
      </c>
      <c r="CN4" s="87"/>
      <c r="CO4" s="87"/>
      <c r="CP4" s="87"/>
      <c r="CQ4" s="87"/>
      <c r="CR4" s="87"/>
      <c r="CS4" s="87"/>
      <c r="CT4" s="87"/>
      <c r="CU4" s="87"/>
      <c r="CV4" s="87"/>
      <c r="CW4" s="87"/>
      <c r="CX4" s="87" t="s">
        <v>66</v>
      </c>
      <c r="CY4" s="87"/>
      <c r="CZ4" s="87"/>
      <c r="DA4" s="87"/>
      <c r="DB4" s="87"/>
      <c r="DC4" s="87"/>
      <c r="DD4" s="87"/>
      <c r="DE4" s="87"/>
      <c r="DF4" s="87"/>
      <c r="DG4" s="87"/>
      <c r="DH4" s="87"/>
      <c r="DI4" s="87" t="s">
        <v>67</v>
      </c>
      <c r="DJ4" s="87"/>
      <c r="DK4" s="87"/>
      <c r="DL4" s="87"/>
      <c r="DM4" s="87"/>
      <c r="DN4" s="87"/>
      <c r="DO4" s="87"/>
      <c r="DP4" s="87"/>
      <c r="DQ4" s="87"/>
      <c r="DR4" s="87"/>
      <c r="DS4" s="87"/>
      <c r="DT4" s="87" t="s">
        <v>68</v>
      </c>
      <c r="DU4" s="87"/>
      <c r="DV4" s="87"/>
      <c r="DW4" s="87"/>
      <c r="DX4" s="87"/>
      <c r="DY4" s="87"/>
      <c r="DZ4" s="87"/>
      <c r="EA4" s="87"/>
      <c r="EB4" s="87"/>
      <c r="EC4" s="87"/>
      <c r="ED4" s="87"/>
      <c r="EE4" s="87" t="s">
        <v>69</v>
      </c>
      <c r="EF4" s="87"/>
      <c r="EG4" s="87"/>
      <c r="EH4" s="87"/>
      <c r="EI4" s="87"/>
      <c r="EJ4" s="87"/>
      <c r="EK4" s="87"/>
      <c r="EL4" s="87"/>
      <c r="EM4" s="87"/>
      <c r="EN4" s="87"/>
      <c r="EO4" s="87"/>
    </row>
    <row r="5" spans="1:145">
      <c r="A5" s="66" t="s">
        <v>70</v>
      </c>
      <c r="B5" s="70"/>
      <c r="C5" s="70"/>
      <c r="D5" s="70"/>
      <c r="E5" s="70"/>
      <c r="F5" s="70"/>
      <c r="G5" s="70"/>
      <c r="H5" s="77" t="s">
        <v>58</v>
      </c>
      <c r="I5" s="77" t="s">
        <v>71</v>
      </c>
      <c r="J5" s="77" t="s">
        <v>72</v>
      </c>
      <c r="K5" s="77" t="s">
        <v>73</v>
      </c>
      <c r="L5" s="77" t="s">
        <v>74</v>
      </c>
      <c r="M5" s="77" t="s">
        <v>7</v>
      </c>
      <c r="N5" s="77" t="s">
        <v>75</v>
      </c>
      <c r="O5" s="77" t="s">
        <v>76</v>
      </c>
      <c r="P5" s="77" t="s">
        <v>77</v>
      </c>
      <c r="Q5" s="77" t="s">
        <v>78</v>
      </c>
      <c r="R5" s="77" t="s">
        <v>79</v>
      </c>
      <c r="S5" s="77" t="s">
        <v>80</v>
      </c>
      <c r="T5" s="77" t="s">
        <v>81</v>
      </c>
      <c r="U5" s="77" t="s">
        <v>64</v>
      </c>
      <c r="V5" s="77" t="s">
        <v>82</v>
      </c>
      <c r="W5" s="77" t="s">
        <v>83</v>
      </c>
      <c r="X5" s="77" t="s">
        <v>84</v>
      </c>
      <c r="Y5" s="77" t="s">
        <v>85</v>
      </c>
      <c r="Z5" s="77" t="s">
        <v>86</v>
      </c>
      <c r="AA5" s="77" t="s">
        <v>87</v>
      </c>
      <c r="AB5" s="77" t="s">
        <v>88</v>
      </c>
      <c r="AC5" s="77" t="s">
        <v>89</v>
      </c>
      <c r="AD5" s="77" t="s">
        <v>91</v>
      </c>
      <c r="AE5" s="77" t="s">
        <v>92</v>
      </c>
      <c r="AF5" s="77" t="s">
        <v>93</v>
      </c>
      <c r="AG5" s="77" t="s">
        <v>94</v>
      </c>
      <c r="AH5" s="77" t="s">
        <v>95</v>
      </c>
      <c r="AI5" s="77" t="s">
        <v>45</v>
      </c>
      <c r="AJ5" s="77" t="s">
        <v>85</v>
      </c>
      <c r="AK5" s="77" t="s">
        <v>86</v>
      </c>
      <c r="AL5" s="77" t="s">
        <v>87</v>
      </c>
      <c r="AM5" s="77" t="s">
        <v>88</v>
      </c>
      <c r="AN5" s="77" t="s">
        <v>89</v>
      </c>
      <c r="AO5" s="77" t="s">
        <v>91</v>
      </c>
      <c r="AP5" s="77" t="s">
        <v>92</v>
      </c>
      <c r="AQ5" s="77" t="s">
        <v>93</v>
      </c>
      <c r="AR5" s="77" t="s">
        <v>94</v>
      </c>
      <c r="AS5" s="77" t="s">
        <v>95</v>
      </c>
      <c r="AT5" s="77" t="s">
        <v>90</v>
      </c>
      <c r="AU5" s="77" t="s">
        <v>85</v>
      </c>
      <c r="AV5" s="77" t="s">
        <v>86</v>
      </c>
      <c r="AW5" s="77" t="s">
        <v>87</v>
      </c>
      <c r="AX5" s="77" t="s">
        <v>88</v>
      </c>
      <c r="AY5" s="77" t="s">
        <v>89</v>
      </c>
      <c r="AZ5" s="77" t="s">
        <v>91</v>
      </c>
      <c r="BA5" s="77" t="s">
        <v>92</v>
      </c>
      <c r="BB5" s="77" t="s">
        <v>93</v>
      </c>
      <c r="BC5" s="77" t="s">
        <v>94</v>
      </c>
      <c r="BD5" s="77" t="s">
        <v>95</v>
      </c>
      <c r="BE5" s="77" t="s">
        <v>90</v>
      </c>
      <c r="BF5" s="77" t="s">
        <v>85</v>
      </c>
      <c r="BG5" s="77" t="s">
        <v>86</v>
      </c>
      <c r="BH5" s="77" t="s">
        <v>87</v>
      </c>
      <c r="BI5" s="77" t="s">
        <v>88</v>
      </c>
      <c r="BJ5" s="77" t="s">
        <v>89</v>
      </c>
      <c r="BK5" s="77" t="s">
        <v>91</v>
      </c>
      <c r="BL5" s="77" t="s">
        <v>92</v>
      </c>
      <c r="BM5" s="77" t="s">
        <v>93</v>
      </c>
      <c r="BN5" s="77" t="s">
        <v>94</v>
      </c>
      <c r="BO5" s="77" t="s">
        <v>95</v>
      </c>
      <c r="BP5" s="77" t="s">
        <v>90</v>
      </c>
      <c r="BQ5" s="77" t="s">
        <v>85</v>
      </c>
      <c r="BR5" s="77" t="s">
        <v>86</v>
      </c>
      <c r="BS5" s="77" t="s">
        <v>87</v>
      </c>
      <c r="BT5" s="77" t="s">
        <v>88</v>
      </c>
      <c r="BU5" s="77" t="s">
        <v>89</v>
      </c>
      <c r="BV5" s="77" t="s">
        <v>91</v>
      </c>
      <c r="BW5" s="77" t="s">
        <v>92</v>
      </c>
      <c r="BX5" s="77" t="s">
        <v>93</v>
      </c>
      <c r="BY5" s="77" t="s">
        <v>94</v>
      </c>
      <c r="BZ5" s="77" t="s">
        <v>95</v>
      </c>
      <c r="CA5" s="77" t="s">
        <v>90</v>
      </c>
      <c r="CB5" s="77" t="s">
        <v>85</v>
      </c>
      <c r="CC5" s="77" t="s">
        <v>86</v>
      </c>
      <c r="CD5" s="77" t="s">
        <v>87</v>
      </c>
      <c r="CE5" s="77" t="s">
        <v>88</v>
      </c>
      <c r="CF5" s="77" t="s">
        <v>89</v>
      </c>
      <c r="CG5" s="77" t="s">
        <v>91</v>
      </c>
      <c r="CH5" s="77" t="s">
        <v>92</v>
      </c>
      <c r="CI5" s="77" t="s">
        <v>93</v>
      </c>
      <c r="CJ5" s="77" t="s">
        <v>94</v>
      </c>
      <c r="CK5" s="77" t="s">
        <v>95</v>
      </c>
      <c r="CL5" s="77" t="s">
        <v>90</v>
      </c>
      <c r="CM5" s="77" t="s">
        <v>85</v>
      </c>
      <c r="CN5" s="77" t="s">
        <v>86</v>
      </c>
      <c r="CO5" s="77" t="s">
        <v>87</v>
      </c>
      <c r="CP5" s="77" t="s">
        <v>88</v>
      </c>
      <c r="CQ5" s="77" t="s">
        <v>89</v>
      </c>
      <c r="CR5" s="77" t="s">
        <v>91</v>
      </c>
      <c r="CS5" s="77" t="s">
        <v>92</v>
      </c>
      <c r="CT5" s="77" t="s">
        <v>93</v>
      </c>
      <c r="CU5" s="77" t="s">
        <v>94</v>
      </c>
      <c r="CV5" s="77" t="s">
        <v>95</v>
      </c>
      <c r="CW5" s="77" t="s">
        <v>90</v>
      </c>
      <c r="CX5" s="77" t="s">
        <v>85</v>
      </c>
      <c r="CY5" s="77" t="s">
        <v>86</v>
      </c>
      <c r="CZ5" s="77" t="s">
        <v>87</v>
      </c>
      <c r="DA5" s="77" t="s">
        <v>88</v>
      </c>
      <c r="DB5" s="77" t="s">
        <v>89</v>
      </c>
      <c r="DC5" s="77" t="s">
        <v>91</v>
      </c>
      <c r="DD5" s="77" t="s">
        <v>92</v>
      </c>
      <c r="DE5" s="77" t="s">
        <v>93</v>
      </c>
      <c r="DF5" s="77" t="s">
        <v>94</v>
      </c>
      <c r="DG5" s="77" t="s">
        <v>95</v>
      </c>
      <c r="DH5" s="77" t="s">
        <v>90</v>
      </c>
      <c r="DI5" s="77" t="s">
        <v>85</v>
      </c>
      <c r="DJ5" s="77" t="s">
        <v>86</v>
      </c>
      <c r="DK5" s="77" t="s">
        <v>87</v>
      </c>
      <c r="DL5" s="77" t="s">
        <v>88</v>
      </c>
      <c r="DM5" s="77" t="s">
        <v>89</v>
      </c>
      <c r="DN5" s="77" t="s">
        <v>91</v>
      </c>
      <c r="DO5" s="77" t="s">
        <v>92</v>
      </c>
      <c r="DP5" s="77" t="s">
        <v>93</v>
      </c>
      <c r="DQ5" s="77" t="s">
        <v>94</v>
      </c>
      <c r="DR5" s="77" t="s">
        <v>95</v>
      </c>
      <c r="DS5" s="77" t="s">
        <v>90</v>
      </c>
      <c r="DT5" s="77" t="s">
        <v>85</v>
      </c>
      <c r="DU5" s="77" t="s">
        <v>86</v>
      </c>
      <c r="DV5" s="77" t="s">
        <v>87</v>
      </c>
      <c r="DW5" s="77" t="s">
        <v>88</v>
      </c>
      <c r="DX5" s="77" t="s">
        <v>89</v>
      </c>
      <c r="DY5" s="77" t="s">
        <v>91</v>
      </c>
      <c r="DZ5" s="77" t="s">
        <v>92</v>
      </c>
      <c r="EA5" s="77" t="s">
        <v>93</v>
      </c>
      <c r="EB5" s="77" t="s">
        <v>94</v>
      </c>
      <c r="EC5" s="77" t="s">
        <v>95</v>
      </c>
      <c r="ED5" s="77" t="s">
        <v>90</v>
      </c>
      <c r="EE5" s="77" t="s">
        <v>85</v>
      </c>
      <c r="EF5" s="77" t="s">
        <v>86</v>
      </c>
      <c r="EG5" s="77" t="s">
        <v>87</v>
      </c>
      <c r="EH5" s="77" t="s">
        <v>88</v>
      </c>
      <c r="EI5" s="77" t="s">
        <v>89</v>
      </c>
      <c r="EJ5" s="77" t="s">
        <v>91</v>
      </c>
      <c r="EK5" s="77" t="s">
        <v>92</v>
      </c>
      <c r="EL5" s="77" t="s">
        <v>93</v>
      </c>
      <c r="EM5" s="77" t="s">
        <v>94</v>
      </c>
      <c r="EN5" s="77" t="s">
        <v>95</v>
      </c>
      <c r="EO5" s="77" t="s">
        <v>90</v>
      </c>
    </row>
    <row r="6" spans="1:145" s="65" customFormat="1">
      <c r="A6" s="66" t="s">
        <v>96</v>
      </c>
      <c r="B6" s="71">
        <f t="shared" ref="B6:X6" si="1">B7</f>
        <v>2019</v>
      </c>
      <c r="C6" s="71">
        <f t="shared" si="1"/>
        <v>454044</v>
      </c>
      <c r="D6" s="71">
        <f t="shared" si="1"/>
        <v>47</v>
      </c>
      <c r="E6" s="71">
        <f t="shared" si="1"/>
        <v>17</v>
      </c>
      <c r="F6" s="71">
        <f t="shared" si="1"/>
        <v>4</v>
      </c>
      <c r="G6" s="71">
        <f t="shared" si="1"/>
        <v>0</v>
      </c>
      <c r="H6" s="71" t="str">
        <f t="shared" si="1"/>
        <v>宮崎県　木城町</v>
      </c>
      <c r="I6" s="71" t="str">
        <f t="shared" si="1"/>
        <v>法非適用</v>
      </c>
      <c r="J6" s="71" t="str">
        <f t="shared" si="1"/>
        <v>下水道事業</v>
      </c>
      <c r="K6" s="71" t="str">
        <f t="shared" si="1"/>
        <v>特定環境保全公共下水道</v>
      </c>
      <c r="L6" s="71" t="str">
        <f t="shared" si="1"/>
        <v>D2</v>
      </c>
      <c r="M6" s="71" t="str">
        <f t="shared" si="1"/>
        <v>非設置</v>
      </c>
      <c r="N6" s="80" t="str">
        <f t="shared" si="1"/>
        <v>-</v>
      </c>
      <c r="O6" s="80" t="str">
        <f t="shared" si="1"/>
        <v>該当数値なし</v>
      </c>
      <c r="P6" s="80">
        <f t="shared" si="1"/>
        <v>70.959999999999994</v>
      </c>
      <c r="Q6" s="80">
        <f t="shared" si="1"/>
        <v>105.35</v>
      </c>
      <c r="R6" s="80">
        <f t="shared" si="1"/>
        <v>1694</v>
      </c>
      <c r="S6" s="80">
        <f t="shared" si="1"/>
        <v>5181</v>
      </c>
      <c r="T6" s="80">
        <f t="shared" si="1"/>
        <v>145.96</v>
      </c>
      <c r="U6" s="80">
        <f t="shared" si="1"/>
        <v>35.5</v>
      </c>
      <c r="V6" s="80">
        <f t="shared" si="1"/>
        <v>3629</v>
      </c>
      <c r="W6" s="80">
        <f t="shared" si="1"/>
        <v>1.27</v>
      </c>
      <c r="X6" s="80">
        <f t="shared" si="1"/>
        <v>2857.48</v>
      </c>
      <c r="Y6" s="88">
        <f t="shared" ref="Y6:AH6" si="2">IF(Y7="",NA(),Y7)</f>
        <v>59.01</v>
      </c>
      <c r="Z6" s="88">
        <f t="shared" si="2"/>
        <v>60.57</v>
      </c>
      <c r="AA6" s="88">
        <f t="shared" si="2"/>
        <v>58</v>
      </c>
      <c r="AB6" s="88">
        <f t="shared" si="2"/>
        <v>53.47</v>
      </c>
      <c r="AC6" s="88">
        <f t="shared" si="2"/>
        <v>52.22</v>
      </c>
      <c r="AD6" s="80" t="e">
        <f t="shared" si="2"/>
        <v>#N/A</v>
      </c>
      <c r="AE6" s="80" t="e">
        <f t="shared" si="2"/>
        <v>#N/A</v>
      </c>
      <c r="AF6" s="80" t="e">
        <f t="shared" si="2"/>
        <v>#N/A</v>
      </c>
      <c r="AG6" s="80" t="e">
        <f t="shared" si="2"/>
        <v>#N/A</v>
      </c>
      <c r="AH6" s="80" t="e">
        <f t="shared" si="2"/>
        <v>#N/A</v>
      </c>
      <c r="AI6" s="80" t="str">
        <f>IF(AI7="","",IF(AI7="-","【-】","【"&amp;SUBSTITUTE(TEXT(AI7,"#,##0.00"),"-","△")&amp;"】"))</f>
        <v/>
      </c>
      <c r="AJ6" s="80" t="e">
        <f t="shared" ref="AJ6:AS6" si="3">IF(AJ7="",NA(),AJ7)</f>
        <v>#N/A</v>
      </c>
      <c r="AK6" s="80" t="e">
        <f t="shared" si="3"/>
        <v>#N/A</v>
      </c>
      <c r="AL6" s="80" t="e">
        <f t="shared" si="3"/>
        <v>#N/A</v>
      </c>
      <c r="AM6" s="80" t="e">
        <f t="shared" si="3"/>
        <v>#N/A</v>
      </c>
      <c r="AN6" s="80" t="e">
        <f t="shared" si="3"/>
        <v>#N/A</v>
      </c>
      <c r="AO6" s="80" t="e">
        <f t="shared" si="3"/>
        <v>#N/A</v>
      </c>
      <c r="AP6" s="80" t="e">
        <f t="shared" si="3"/>
        <v>#N/A</v>
      </c>
      <c r="AQ6" s="80" t="e">
        <f t="shared" si="3"/>
        <v>#N/A</v>
      </c>
      <c r="AR6" s="80" t="e">
        <f t="shared" si="3"/>
        <v>#N/A</v>
      </c>
      <c r="AS6" s="80" t="e">
        <f t="shared" si="3"/>
        <v>#N/A</v>
      </c>
      <c r="AT6" s="80" t="str">
        <f>IF(AT7="","",IF(AT7="-","【-】","【"&amp;SUBSTITUTE(TEXT(AT7,"#,##0.00"),"-","△")&amp;"】"))</f>
        <v/>
      </c>
      <c r="AU6" s="80" t="e">
        <f t="shared" ref="AU6:BD6" si="4">IF(AU7="",NA(),AU7)</f>
        <v>#N/A</v>
      </c>
      <c r="AV6" s="80" t="e">
        <f t="shared" si="4"/>
        <v>#N/A</v>
      </c>
      <c r="AW6" s="80" t="e">
        <f t="shared" si="4"/>
        <v>#N/A</v>
      </c>
      <c r="AX6" s="80" t="e">
        <f t="shared" si="4"/>
        <v>#N/A</v>
      </c>
      <c r="AY6" s="80" t="e">
        <f t="shared" si="4"/>
        <v>#N/A</v>
      </c>
      <c r="AZ6" s="80" t="e">
        <f t="shared" si="4"/>
        <v>#N/A</v>
      </c>
      <c r="BA6" s="80" t="e">
        <f t="shared" si="4"/>
        <v>#N/A</v>
      </c>
      <c r="BB6" s="80" t="e">
        <f t="shared" si="4"/>
        <v>#N/A</v>
      </c>
      <c r="BC6" s="80" t="e">
        <f t="shared" si="4"/>
        <v>#N/A</v>
      </c>
      <c r="BD6" s="80" t="e">
        <f t="shared" si="4"/>
        <v>#N/A</v>
      </c>
      <c r="BE6" s="80" t="str">
        <f>IF(BE7="","",IF(BE7="-","【-】","【"&amp;SUBSTITUTE(TEXT(BE7,"#,##0.00"),"-","△")&amp;"】"))</f>
        <v/>
      </c>
      <c r="BF6" s="80">
        <f t="shared" ref="BF6:BO6" si="5">IF(BF7="",NA(),BF7)</f>
        <v>0</v>
      </c>
      <c r="BG6" s="80">
        <f t="shared" si="5"/>
        <v>0</v>
      </c>
      <c r="BH6" s="80">
        <f t="shared" si="5"/>
        <v>0</v>
      </c>
      <c r="BI6" s="80">
        <f t="shared" si="5"/>
        <v>0</v>
      </c>
      <c r="BJ6" s="80">
        <f t="shared" si="5"/>
        <v>0</v>
      </c>
      <c r="BK6" s="88">
        <f t="shared" si="5"/>
        <v>1673.47</v>
      </c>
      <c r="BL6" s="88">
        <f t="shared" si="5"/>
        <v>1592.72</v>
      </c>
      <c r="BM6" s="88">
        <f t="shared" si="5"/>
        <v>1223.96</v>
      </c>
      <c r="BN6" s="88">
        <f t="shared" si="5"/>
        <v>1194.1500000000001</v>
      </c>
      <c r="BO6" s="88">
        <f t="shared" si="5"/>
        <v>1206.79</v>
      </c>
      <c r="BP6" s="80" t="str">
        <f>IF(BP7="","",IF(BP7="-","【-】","【"&amp;SUBSTITUTE(TEXT(BP7,"#,##0.00"),"-","△")&amp;"】"))</f>
        <v>【1,218.70】</v>
      </c>
      <c r="BQ6" s="88">
        <f t="shared" ref="BQ6:BZ6" si="6">IF(BQ7="",NA(),BQ7)</f>
        <v>27.04</v>
      </c>
      <c r="BR6" s="88">
        <f t="shared" si="6"/>
        <v>31.24</v>
      </c>
      <c r="BS6" s="88">
        <f t="shared" si="6"/>
        <v>66.02</v>
      </c>
      <c r="BT6" s="88">
        <f t="shared" si="6"/>
        <v>23.17</v>
      </c>
      <c r="BU6" s="88">
        <f t="shared" si="6"/>
        <v>22.76</v>
      </c>
      <c r="BV6" s="88">
        <f t="shared" si="6"/>
        <v>49.22</v>
      </c>
      <c r="BW6" s="88">
        <f t="shared" si="6"/>
        <v>53.7</v>
      </c>
      <c r="BX6" s="88">
        <f t="shared" si="6"/>
        <v>61.54</v>
      </c>
      <c r="BY6" s="88">
        <f t="shared" si="6"/>
        <v>72.260000000000005</v>
      </c>
      <c r="BZ6" s="88">
        <f t="shared" si="6"/>
        <v>71.84</v>
      </c>
      <c r="CA6" s="80" t="str">
        <f>IF(CA7="","",IF(CA7="-","【-】","【"&amp;SUBSTITUTE(TEXT(CA7,"#,##0.00"),"-","△")&amp;"】"))</f>
        <v>【74.17】</v>
      </c>
      <c r="CB6" s="88">
        <f t="shared" ref="CB6:CK6" si="7">IF(CB7="",NA(),CB7)</f>
        <v>364.41</v>
      </c>
      <c r="CC6" s="88">
        <f t="shared" si="7"/>
        <v>315.47000000000003</v>
      </c>
      <c r="CD6" s="88">
        <f t="shared" si="7"/>
        <v>150</v>
      </c>
      <c r="CE6" s="88">
        <f t="shared" si="7"/>
        <v>427.9</v>
      </c>
      <c r="CF6" s="88">
        <f t="shared" si="7"/>
        <v>432.95</v>
      </c>
      <c r="CG6" s="88">
        <f t="shared" si="7"/>
        <v>332.02</v>
      </c>
      <c r="CH6" s="88">
        <f t="shared" si="7"/>
        <v>300.35000000000002</v>
      </c>
      <c r="CI6" s="88">
        <f t="shared" si="7"/>
        <v>267.86</v>
      </c>
      <c r="CJ6" s="88">
        <f t="shared" si="7"/>
        <v>230.02</v>
      </c>
      <c r="CK6" s="88">
        <f t="shared" si="7"/>
        <v>228.47</v>
      </c>
      <c r="CL6" s="80" t="str">
        <f>IF(CL7="","",IF(CL7="-","【-】","【"&amp;SUBSTITUTE(TEXT(CL7,"#,##0.00"),"-","△")&amp;"】"))</f>
        <v>【218.56】</v>
      </c>
      <c r="CM6" s="88">
        <f t="shared" ref="CM6:CV6" si="8">IF(CM7="",NA(),CM7)</f>
        <v>47.51</v>
      </c>
      <c r="CN6" s="88">
        <f t="shared" si="8"/>
        <v>45.41</v>
      </c>
      <c r="CO6" s="88">
        <f t="shared" si="8"/>
        <v>45.73</v>
      </c>
      <c r="CP6" s="88">
        <f t="shared" si="8"/>
        <v>46.49</v>
      </c>
      <c r="CQ6" s="88">
        <f t="shared" si="8"/>
        <v>44.86</v>
      </c>
      <c r="CR6" s="88">
        <f t="shared" si="8"/>
        <v>36.65</v>
      </c>
      <c r="CS6" s="88">
        <f t="shared" si="8"/>
        <v>37.72</v>
      </c>
      <c r="CT6" s="88">
        <f t="shared" si="8"/>
        <v>37.08</v>
      </c>
      <c r="CU6" s="88">
        <f t="shared" si="8"/>
        <v>42.56</v>
      </c>
      <c r="CV6" s="88">
        <f t="shared" si="8"/>
        <v>42.47</v>
      </c>
      <c r="CW6" s="80" t="str">
        <f>IF(CW7="","",IF(CW7="-","【-】","【"&amp;SUBSTITUTE(TEXT(CW7,"#,##0.00"),"-","△")&amp;"】"))</f>
        <v>【42.86】</v>
      </c>
      <c r="CX6" s="88">
        <f t="shared" ref="CX6:DG6" si="9">IF(CX7="",NA(),CX7)</f>
        <v>94.03</v>
      </c>
      <c r="CY6" s="88">
        <f t="shared" si="9"/>
        <v>94.25</v>
      </c>
      <c r="CZ6" s="88">
        <f t="shared" si="9"/>
        <v>94.8</v>
      </c>
      <c r="DA6" s="88">
        <f t="shared" si="9"/>
        <v>95.33</v>
      </c>
      <c r="DB6" s="88">
        <f t="shared" si="9"/>
        <v>95.87</v>
      </c>
      <c r="DC6" s="88">
        <f t="shared" si="9"/>
        <v>68.83</v>
      </c>
      <c r="DD6" s="88">
        <f t="shared" si="9"/>
        <v>68.459999999999994</v>
      </c>
      <c r="DE6" s="88">
        <f t="shared" si="9"/>
        <v>67.22</v>
      </c>
      <c r="DF6" s="88">
        <f t="shared" si="9"/>
        <v>83.32</v>
      </c>
      <c r="DG6" s="88">
        <f t="shared" si="9"/>
        <v>83.75</v>
      </c>
      <c r="DH6" s="80" t="str">
        <f>IF(DH7="","",IF(DH7="-","【-】","【"&amp;SUBSTITUTE(TEXT(DH7,"#,##0.00"),"-","△")&amp;"】"))</f>
        <v>【84.20】</v>
      </c>
      <c r="DI6" s="80" t="e">
        <f t="shared" ref="DI6:DR6" si="10">IF(DI7="",NA(),DI7)</f>
        <v>#N/A</v>
      </c>
      <c r="DJ6" s="80" t="e">
        <f t="shared" si="10"/>
        <v>#N/A</v>
      </c>
      <c r="DK6" s="80" t="e">
        <f t="shared" si="10"/>
        <v>#N/A</v>
      </c>
      <c r="DL6" s="80" t="e">
        <f t="shared" si="10"/>
        <v>#N/A</v>
      </c>
      <c r="DM6" s="80" t="e">
        <f t="shared" si="10"/>
        <v>#N/A</v>
      </c>
      <c r="DN6" s="80" t="e">
        <f t="shared" si="10"/>
        <v>#N/A</v>
      </c>
      <c r="DO6" s="80" t="e">
        <f t="shared" si="10"/>
        <v>#N/A</v>
      </c>
      <c r="DP6" s="80" t="e">
        <f t="shared" si="10"/>
        <v>#N/A</v>
      </c>
      <c r="DQ6" s="80" t="e">
        <f t="shared" si="10"/>
        <v>#N/A</v>
      </c>
      <c r="DR6" s="80" t="e">
        <f t="shared" si="10"/>
        <v>#N/A</v>
      </c>
      <c r="DS6" s="80" t="str">
        <f>IF(DS7="","",IF(DS7="-","【-】","【"&amp;SUBSTITUTE(TEXT(DS7,"#,##0.00"),"-","△")&amp;"】"))</f>
        <v/>
      </c>
      <c r="DT6" s="80" t="e">
        <f t="shared" ref="DT6:EC6" si="11">IF(DT7="",NA(),DT7)</f>
        <v>#N/A</v>
      </c>
      <c r="DU6" s="80" t="e">
        <f t="shared" si="11"/>
        <v>#N/A</v>
      </c>
      <c r="DV6" s="80" t="e">
        <f t="shared" si="11"/>
        <v>#N/A</v>
      </c>
      <c r="DW6" s="80" t="e">
        <f t="shared" si="11"/>
        <v>#N/A</v>
      </c>
      <c r="DX6" s="80" t="e">
        <f t="shared" si="11"/>
        <v>#N/A</v>
      </c>
      <c r="DY6" s="80" t="e">
        <f t="shared" si="11"/>
        <v>#N/A</v>
      </c>
      <c r="DZ6" s="80" t="e">
        <f t="shared" si="11"/>
        <v>#N/A</v>
      </c>
      <c r="EA6" s="80" t="e">
        <f t="shared" si="11"/>
        <v>#N/A</v>
      </c>
      <c r="EB6" s="80" t="e">
        <f t="shared" si="11"/>
        <v>#N/A</v>
      </c>
      <c r="EC6" s="80" t="e">
        <f t="shared" si="11"/>
        <v>#N/A</v>
      </c>
      <c r="ED6" s="80" t="str">
        <f>IF(ED7="","",IF(ED7="-","【-】","【"&amp;SUBSTITUTE(TEXT(ED7,"#,##0.00"),"-","△")&amp;"】"))</f>
        <v/>
      </c>
      <c r="EE6" s="80">
        <f t="shared" ref="EE6:EN6" si="12">IF(EE7="",NA(),EE7)</f>
        <v>0</v>
      </c>
      <c r="EF6" s="88">
        <f t="shared" si="12"/>
        <v>0.28999999999999998</v>
      </c>
      <c r="EG6" s="80">
        <f t="shared" si="12"/>
        <v>0</v>
      </c>
      <c r="EH6" s="80">
        <f t="shared" si="12"/>
        <v>0</v>
      </c>
      <c r="EI6" s="80">
        <f t="shared" si="12"/>
        <v>0</v>
      </c>
      <c r="EJ6" s="88">
        <f t="shared" si="12"/>
        <v>0.26</v>
      </c>
      <c r="EK6" s="88">
        <f t="shared" si="12"/>
        <v>0.13</v>
      </c>
      <c r="EL6" s="88">
        <f t="shared" si="12"/>
        <v>0.13</v>
      </c>
      <c r="EM6" s="88">
        <f t="shared" si="12"/>
        <v>0.13</v>
      </c>
      <c r="EN6" s="88">
        <f t="shared" si="12"/>
        <v>0.36</v>
      </c>
      <c r="EO6" s="80" t="str">
        <f>IF(EO7="","",IF(EO7="-","【-】","【"&amp;SUBSTITUTE(TEXT(EO7,"#,##0.00"),"-","△")&amp;"】"))</f>
        <v>【0.28】</v>
      </c>
    </row>
    <row r="7" spans="1:145" s="65" customFormat="1">
      <c r="A7" s="66"/>
      <c r="B7" s="72">
        <v>2019</v>
      </c>
      <c r="C7" s="72">
        <v>454044</v>
      </c>
      <c r="D7" s="72">
        <v>47</v>
      </c>
      <c r="E7" s="72">
        <v>17</v>
      </c>
      <c r="F7" s="72">
        <v>4</v>
      </c>
      <c r="G7" s="72">
        <v>0</v>
      </c>
      <c r="H7" s="72" t="s">
        <v>97</v>
      </c>
      <c r="I7" s="72" t="s">
        <v>98</v>
      </c>
      <c r="J7" s="72" t="s">
        <v>99</v>
      </c>
      <c r="K7" s="72" t="s">
        <v>14</v>
      </c>
      <c r="L7" s="72" t="s">
        <v>100</v>
      </c>
      <c r="M7" s="72" t="s">
        <v>101</v>
      </c>
      <c r="N7" s="81" t="s">
        <v>39</v>
      </c>
      <c r="O7" s="81" t="s">
        <v>102</v>
      </c>
      <c r="P7" s="81">
        <v>70.959999999999994</v>
      </c>
      <c r="Q7" s="81">
        <v>105.35</v>
      </c>
      <c r="R7" s="81">
        <v>1694</v>
      </c>
      <c r="S7" s="81">
        <v>5181</v>
      </c>
      <c r="T7" s="81">
        <v>145.96</v>
      </c>
      <c r="U7" s="81">
        <v>35.5</v>
      </c>
      <c r="V7" s="81">
        <v>3629</v>
      </c>
      <c r="W7" s="81">
        <v>1.27</v>
      </c>
      <c r="X7" s="81">
        <v>2857.48</v>
      </c>
      <c r="Y7" s="81">
        <v>59.01</v>
      </c>
      <c r="Z7" s="81">
        <v>60.57</v>
      </c>
      <c r="AA7" s="81">
        <v>58</v>
      </c>
      <c r="AB7" s="81">
        <v>53.47</v>
      </c>
      <c r="AC7" s="81">
        <v>52.22</v>
      </c>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v>0</v>
      </c>
      <c r="BG7" s="81">
        <v>0</v>
      </c>
      <c r="BH7" s="81">
        <v>0</v>
      </c>
      <c r="BI7" s="81">
        <v>0</v>
      </c>
      <c r="BJ7" s="81">
        <v>0</v>
      </c>
      <c r="BK7" s="81">
        <v>1673.47</v>
      </c>
      <c r="BL7" s="81">
        <v>1592.72</v>
      </c>
      <c r="BM7" s="81">
        <v>1223.96</v>
      </c>
      <c r="BN7" s="81">
        <v>1194.1500000000001</v>
      </c>
      <c r="BO7" s="81">
        <v>1206.79</v>
      </c>
      <c r="BP7" s="81">
        <v>1218.7</v>
      </c>
      <c r="BQ7" s="81">
        <v>27.04</v>
      </c>
      <c r="BR7" s="81">
        <v>31.24</v>
      </c>
      <c r="BS7" s="81">
        <v>66.02</v>
      </c>
      <c r="BT7" s="81">
        <v>23.17</v>
      </c>
      <c r="BU7" s="81">
        <v>22.76</v>
      </c>
      <c r="BV7" s="81">
        <v>49.22</v>
      </c>
      <c r="BW7" s="81">
        <v>53.7</v>
      </c>
      <c r="BX7" s="81">
        <v>61.54</v>
      </c>
      <c r="BY7" s="81">
        <v>72.260000000000005</v>
      </c>
      <c r="BZ7" s="81">
        <v>71.84</v>
      </c>
      <c r="CA7" s="81">
        <v>74.17</v>
      </c>
      <c r="CB7" s="81">
        <v>364.41</v>
      </c>
      <c r="CC7" s="81">
        <v>315.47000000000003</v>
      </c>
      <c r="CD7" s="81">
        <v>150</v>
      </c>
      <c r="CE7" s="81">
        <v>427.9</v>
      </c>
      <c r="CF7" s="81">
        <v>432.95</v>
      </c>
      <c r="CG7" s="81">
        <v>332.02</v>
      </c>
      <c r="CH7" s="81">
        <v>300.35000000000002</v>
      </c>
      <c r="CI7" s="81">
        <v>267.86</v>
      </c>
      <c r="CJ7" s="81">
        <v>230.02</v>
      </c>
      <c r="CK7" s="81">
        <v>228.47</v>
      </c>
      <c r="CL7" s="81">
        <v>218.56</v>
      </c>
      <c r="CM7" s="81">
        <v>47.51</v>
      </c>
      <c r="CN7" s="81">
        <v>45.41</v>
      </c>
      <c r="CO7" s="81">
        <v>45.73</v>
      </c>
      <c r="CP7" s="81">
        <v>46.49</v>
      </c>
      <c r="CQ7" s="81">
        <v>44.86</v>
      </c>
      <c r="CR7" s="81">
        <v>36.65</v>
      </c>
      <c r="CS7" s="81">
        <v>37.72</v>
      </c>
      <c r="CT7" s="81">
        <v>37.08</v>
      </c>
      <c r="CU7" s="81">
        <v>42.56</v>
      </c>
      <c r="CV7" s="81">
        <v>42.47</v>
      </c>
      <c r="CW7" s="81">
        <v>42.86</v>
      </c>
      <c r="CX7" s="81">
        <v>94.03</v>
      </c>
      <c r="CY7" s="81">
        <v>94.25</v>
      </c>
      <c r="CZ7" s="81">
        <v>94.8</v>
      </c>
      <c r="DA7" s="81">
        <v>95.33</v>
      </c>
      <c r="DB7" s="81">
        <v>95.87</v>
      </c>
      <c r="DC7" s="81">
        <v>68.83</v>
      </c>
      <c r="DD7" s="81">
        <v>68.459999999999994</v>
      </c>
      <c r="DE7" s="81">
        <v>67.22</v>
      </c>
      <c r="DF7" s="81">
        <v>83.32</v>
      </c>
      <c r="DG7" s="81">
        <v>83.75</v>
      </c>
      <c r="DH7" s="81">
        <v>84.2</v>
      </c>
      <c r="DI7" s="81"/>
      <c r="DJ7" s="81"/>
      <c r="DK7" s="81"/>
      <c r="DL7" s="81"/>
      <c r="DM7" s="81"/>
      <c r="DN7" s="81"/>
      <c r="DO7" s="81"/>
      <c r="DP7" s="81"/>
      <c r="DQ7" s="81"/>
      <c r="DR7" s="81"/>
      <c r="DS7" s="81"/>
      <c r="DT7" s="81"/>
      <c r="DU7" s="81"/>
      <c r="DV7" s="81"/>
      <c r="DW7" s="81"/>
      <c r="DX7" s="81"/>
      <c r="DY7" s="81"/>
      <c r="DZ7" s="81"/>
      <c r="EA7" s="81"/>
      <c r="EB7" s="81"/>
      <c r="EC7" s="81"/>
      <c r="ED7" s="81"/>
      <c r="EE7" s="81">
        <v>0</v>
      </c>
      <c r="EF7" s="81">
        <v>0.28999999999999998</v>
      </c>
      <c r="EG7" s="81">
        <v>0</v>
      </c>
      <c r="EH7" s="81">
        <v>0</v>
      </c>
      <c r="EI7" s="81">
        <v>0</v>
      </c>
      <c r="EJ7" s="81">
        <v>0.26</v>
      </c>
      <c r="EK7" s="81">
        <v>0.13</v>
      </c>
      <c r="EL7" s="81">
        <v>0.13</v>
      </c>
      <c r="EM7" s="81">
        <v>0.13</v>
      </c>
      <c r="EN7" s="81">
        <v>0.36</v>
      </c>
      <c r="EO7" s="81">
        <v>0.28000000000000003</v>
      </c>
    </row>
    <row r="8" spans="1:145">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row>
    <row r="9" spans="1:145">
      <c r="A9" s="67"/>
      <c r="B9" s="67" t="s">
        <v>103</v>
      </c>
      <c r="C9" s="67" t="s">
        <v>104</v>
      </c>
      <c r="D9" s="67" t="s">
        <v>105</v>
      </c>
      <c r="E9" s="67" t="s">
        <v>106</v>
      </c>
      <c r="F9" s="67" t="s">
        <v>107</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5">
      <c r="A10" s="67" t="s">
        <v>31</v>
      </c>
      <c r="B10" s="73">
        <f>DATEVALUE($B7+12-B11&amp;"/1/"&amp;B12)</f>
        <v>46388</v>
      </c>
      <c r="C10" s="73">
        <f>DATEVALUE($B7+12-C11&amp;"/1/"&amp;C12)</f>
        <v>46753</v>
      </c>
      <c r="D10" s="73">
        <f>DATEVALUE($B7+12-D11&amp;"/1/"&amp;D12)</f>
        <v>47119</v>
      </c>
      <c r="E10" s="73">
        <f>DATEVALUE($B7+12-E11&amp;"/1/"&amp;E12)</f>
        <v>47484</v>
      </c>
      <c r="F10" s="74">
        <f>DATEVALUE($B7+12-F11&amp;"/1/"&amp;F12)</f>
        <v>47849</v>
      </c>
    </row>
    <row r="11" spans="1:145">
      <c r="B11">
        <v>4</v>
      </c>
      <c r="C11">
        <v>3</v>
      </c>
      <c r="D11">
        <v>2</v>
      </c>
      <c r="E11">
        <v>1</v>
      </c>
      <c r="F11">
        <v>0</v>
      </c>
      <c r="G11" t="s">
        <v>108</v>
      </c>
    </row>
    <row r="12" spans="1:145">
      <c r="B12">
        <v>1</v>
      </c>
      <c r="C12">
        <v>1</v>
      </c>
      <c r="D12">
        <v>1</v>
      </c>
      <c r="E12">
        <v>1</v>
      </c>
      <c r="F12">
        <v>1</v>
      </c>
      <c r="G12" t="s">
        <v>109</v>
      </c>
    </row>
    <row r="13" spans="1:145">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財政課(1)</cp:lastModifiedBy>
  <cp:lastPrinted>2021-02-25T00:30:30Z</cp:lastPrinted>
  <dcterms:created xsi:type="dcterms:W3CDTF">2020-12-04T02:58:18Z</dcterms:created>
  <dcterms:modified xsi:type="dcterms:W3CDTF">2021-02-25T01:12:17Z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2021-02-25T01:12:17Z</vt:filetime>
  </property>
</Properties>
</file>